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arrelll\appdata\local\temp\tm_temp\TM_2\"/>
    </mc:Choice>
  </mc:AlternateContent>
  <bookViews>
    <workbookView xWindow="0" yWindow="0" windowWidth="14805" windowHeight="7185"/>
  </bookViews>
  <sheets>
    <sheet name="Vendor Trend" sheetId="3" r:id="rId1"/>
  </sheets>
  <definedNames>
    <definedName name="_xlnm._FilterDatabase" localSheetId="0" hidden="1">'Vendor Trend'!$B$6:$U$247</definedName>
    <definedName name="TMB1580769195">'Vendor Trend'!$B$4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24" i="3" l="1"/>
  <c r="P22" i="3"/>
  <c r="S138" i="3"/>
  <c r="H195" i="3" l="1"/>
  <c r="H143" i="3"/>
  <c r="H42" i="3"/>
  <c r="H145" i="3"/>
  <c r="H213" i="3"/>
  <c r="H60" i="3"/>
  <c r="H176" i="3"/>
  <c r="H170" i="3"/>
  <c r="H202" i="3"/>
  <c r="H17" i="3"/>
  <c r="H137" i="3"/>
  <c r="H58" i="3"/>
  <c r="H97" i="3"/>
  <c r="H84" i="3"/>
  <c r="H75" i="3"/>
  <c r="H132" i="3"/>
  <c r="H158" i="3"/>
  <c r="H149" i="3"/>
  <c r="H122" i="3"/>
  <c r="H163" i="3"/>
  <c r="H107" i="3"/>
  <c r="H142" i="3"/>
  <c r="H128" i="3"/>
  <c r="H10" i="3"/>
  <c r="H104" i="3"/>
  <c r="H51" i="3"/>
  <c r="H59" i="3"/>
  <c r="H228" i="3"/>
  <c r="H161" i="3"/>
  <c r="H232" i="3"/>
  <c r="H31" i="3"/>
  <c r="H71" i="3"/>
  <c r="H43" i="3"/>
  <c r="H246" i="3"/>
  <c r="H11" i="3"/>
  <c r="H98" i="3"/>
  <c r="H9" i="3"/>
  <c r="H18" i="3"/>
  <c r="H182" i="3"/>
  <c r="H26" i="3"/>
  <c r="H245" i="3"/>
  <c r="H96" i="3"/>
  <c r="H74" i="3"/>
  <c r="H66" i="3"/>
  <c r="H181" i="3"/>
  <c r="H35" i="3"/>
  <c r="H68" i="3"/>
  <c r="H44" i="3"/>
  <c r="H16" i="3"/>
  <c r="H218" i="3"/>
  <c r="H73" i="3"/>
  <c r="H118" i="3"/>
  <c r="H236" i="3"/>
  <c r="H70" i="3"/>
  <c r="H188" i="3"/>
  <c r="H101" i="3"/>
  <c r="H199" i="3"/>
  <c r="H90" i="3"/>
  <c r="H103" i="3"/>
  <c r="H211" i="3"/>
  <c r="H160" i="3"/>
  <c r="H105" i="3"/>
  <c r="H115" i="3"/>
  <c r="H111" i="3"/>
  <c r="H140" i="3"/>
  <c r="H207" i="3"/>
  <c r="H243" i="3"/>
  <c r="H91" i="3"/>
  <c r="H210" i="3"/>
  <c r="H131" i="3"/>
  <c r="H242" i="3"/>
  <c r="H50" i="3"/>
  <c r="H215" i="3"/>
  <c r="H121" i="3"/>
  <c r="H157" i="3"/>
  <c r="H205" i="3"/>
  <c r="H154" i="3"/>
  <c r="H19" i="3"/>
  <c r="H196" i="3"/>
  <c r="H155" i="3"/>
  <c r="H219" i="3"/>
  <c r="H72" i="3"/>
  <c r="H32" i="3"/>
  <c r="H102" i="3"/>
  <c r="H88" i="3"/>
  <c r="H159" i="3"/>
  <c r="H55" i="3"/>
  <c r="H166" i="3"/>
  <c r="H138" i="3"/>
  <c r="H21" i="3"/>
  <c r="H152" i="3"/>
  <c r="H87" i="3"/>
  <c r="H148" i="3"/>
  <c r="H165" i="3"/>
  <c r="H171" i="3"/>
  <c r="H14" i="3"/>
  <c r="H76" i="3"/>
  <c r="H150" i="3"/>
  <c r="H22" i="3"/>
  <c r="H136" i="3"/>
  <c r="H190" i="3"/>
  <c r="H220" i="3"/>
  <c r="H123" i="3"/>
  <c r="H147" i="3"/>
  <c r="H83" i="3"/>
  <c r="H57" i="3"/>
  <c r="H173" i="3"/>
  <c r="H8" i="3"/>
  <c r="H239" i="3"/>
  <c r="H146" i="3"/>
  <c r="H40" i="3"/>
  <c r="H79" i="3"/>
  <c r="H153" i="3"/>
  <c r="H93" i="3"/>
  <c r="H216" i="3"/>
  <c r="H175" i="3"/>
  <c r="H203" i="3"/>
  <c r="H198" i="3"/>
  <c r="H113" i="3"/>
  <c r="H156" i="3"/>
  <c r="H237" i="3"/>
  <c r="H186" i="3"/>
  <c r="H241" i="3"/>
  <c r="H233" i="3"/>
  <c r="H45" i="3"/>
  <c r="H114" i="3"/>
  <c r="H37" i="3"/>
  <c r="H54" i="3"/>
  <c r="H124" i="3"/>
  <c r="H67" i="3"/>
  <c r="H92" i="3"/>
  <c r="H7" i="3"/>
  <c r="H129" i="3"/>
  <c r="H125" i="3"/>
  <c r="H206" i="3"/>
  <c r="H38" i="3"/>
  <c r="H208" i="3"/>
  <c r="H179" i="3"/>
  <c r="H180" i="3"/>
  <c r="H225" i="3"/>
  <c r="H89" i="3"/>
  <c r="H238" i="3"/>
  <c r="H36" i="3"/>
  <c r="H164" i="3"/>
  <c r="H227" i="3"/>
  <c r="H63" i="3"/>
  <c r="H214" i="3"/>
  <c r="H61" i="3"/>
  <c r="H117" i="3"/>
  <c r="H41" i="3"/>
  <c r="H174" i="3"/>
  <c r="H185" i="3"/>
  <c r="H192" i="3"/>
  <c r="H126" i="3"/>
  <c r="H212" i="3"/>
  <c r="H177" i="3"/>
  <c r="H234" i="3"/>
  <c r="H134" i="3"/>
  <c r="H20" i="3"/>
  <c r="H193" i="3"/>
  <c r="H81" i="3"/>
  <c r="H226" i="3"/>
  <c r="H39" i="3"/>
  <c r="H77" i="3"/>
  <c r="H204" i="3"/>
  <c r="H141" i="3"/>
  <c r="H95" i="3"/>
  <c r="H221" i="3"/>
  <c r="H64" i="3"/>
  <c r="H169" i="3"/>
  <c r="H183" i="3"/>
  <c r="H178" i="3"/>
  <c r="H56" i="3"/>
  <c r="H223" i="3"/>
  <c r="H15" i="3"/>
  <c r="H53" i="3"/>
  <c r="H200" i="3"/>
  <c r="H47" i="3"/>
  <c r="H194" i="3"/>
  <c r="H209" i="3"/>
  <c r="H184" i="3"/>
  <c r="H224" i="3"/>
  <c r="H78" i="3"/>
  <c r="H119" i="3"/>
  <c r="H172" i="3"/>
  <c r="H151" i="3"/>
  <c r="H130" i="3"/>
  <c r="H62" i="3"/>
  <c r="H23" i="3"/>
  <c r="H127" i="3"/>
  <c r="H34" i="3"/>
  <c r="H82" i="3"/>
  <c r="H80" i="3"/>
  <c r="H86" i="3"/>
  <c r="H100" i="3"/>
  <c r="H244" i="3"/>
  <c r="H25" i="3"/>
  <c r="H139" i="3"/>
  <c r="H240" i="3"/>
  <c r="H120" i="3"/>
  <c r="H24" i="3"/>
  <c r="H109" i="3"/>
  <c r="H52" i="3"/>
  <c r="H201" i="3"/>
  <c r="H99" i="3"/>
  <c r="H162" i="3"/>
  <c r="H229" i="3"/>
  <c r="H144" i="3"/>
  <c r="H13" i="3"/>
  <c r="H222" i="3"/>
  <c r="H108" i="3"/>
  <c r="H65" i="3"/>
  <c r="H112" i="3"/>
  <c r="H110" i="3"/>
  <c r="H12" i="3"/>
  <c r="H85" i="3"/>
  <c r="H27" i="3"/>
  <c r="H235" i="3"/>
  <c r="H46" i="3"/>
  <c r="H230" i="3"/>
  <c r="H69" i="3"/>
  <c r="H49" i="3"/>
  <c r="H187" i="3"/>
  <c r="H135" i="3"/>
  <c r="H94" i="3"/>
  <c r="H116" i="3"/>
  <c r="H133" i="3"/>
  <c r="H168" i="3"/>
  <c r="H28" i="3"/>
  <c r="H48" i="3"/>
  <c r="H30" i="3"/>
  <c r="H231" i="3"/>
  <c r="H217" i="3"/>
  <c r="H189" i="3"/>
  <c r="H33" i="3"/>
  <c r="H106" i="3"/>
  <c r="H29" i="3"/>
  <c r="H167" i="3"/>
  <c r="H197" i="3"/>
  <c r="H191" i="3"/>
  <c r="H247" i="3"/>
  <c r="O29" i="3"/>
  <c r="R29" i="3"/>
  <c r="L29" i="3"/>
  <c r="I29" i="3"/>
  <c r="O106" i="3"/>
  <c r="R106" i="3"/>
  <c r="L106" i="3"/>
  <c r="I106" i="3"/>
  <c r="O33" i="3"/>
  <c r="R33" i="3"/>
  <c r="L33" i="3"/>
  <c r="I33" i="3"/>
  <c r="O69" i="3"/>
  <c r="R69" i="3"/>
  <c r="L69" i="3"/>
  <c r="I69" i="3"/>
  <c r="O46" i="3"/>
  <c r="R46" i="3"/>
  <c r="L46" i="3"/>
  <c r="I46" i="3"/>
  <c r="O65" i="3"/>
  <c r="R65" i="3"/>
  <c r="L65" i="3"/>
  <c r="I65" i="3"/>
  <c r="O86" i="3"/>
  <c r="R86" i="3"/>
  <c r="L86" i="3"/>
  <c r="I86" i="3"/>
  <c r="O80" i="3"/>
  <c r="R80" i="3"/>
  <c r="L80" i="3"/>
  <c r="I80" i="3"/>
  <c r="O53" i="3"/>
  <c r="R53" i="3"/>
  <c r="L53" i="3"/>
  <c r="I53" i="3"/>
  <c r="O15" i="3"/>
  <c r="R15" i="3"/>
  <c r="L15" i="3"/>
  <c r="I15" i="3"/>
  <c r="O56" i="3"/>
  <c r="R56" i="3"/>
  <c r="L56" i="3"/>
  <c r="I56" i="3"/>
  <c r="O39" i="3"/>
  <c r="R39" i="3"/>
  <c r="L39" i="3"/>
  <c r="I39" i="3"/>
  <c r="O41" i="3"/>
  <c r="R41" i="3"/>
  <c r="L41" i="3"/>
  <c r="I41" i="3"/>
  <c r="O14" i="3"/>
  <c r="R14" i="3"/>
  <c r="L14" i="3"/>
  <c r="I14" i="3"/>
  <c r="O21" i="3"/>
  <c r="R21" i="3"/>
  <c r="L21" i="3"/>
  <c r="I21" i="3"/>
  <c r="O101" i="3"/>
  <c r="R101" i="3"/>
  <c r="L101" i="3"/>
  <c r="I101" i="3"/>
  <c r="O96" i="3"/>
  <c r="R96" i="3"/>
  <c r="L96" i="3"/>
  <c r="I96" i="3"/>
  <c r="O18" i="3"/>
  <c r="R18" i="3"/>
  <c r="L18" i="3"/>
  <c r="I18" i="3"/>
  <c r="O246" i="3"/>
  <c r="L246" i="3"/>
  <c r="I246" i="3"/>
  <c r="R71" i="3"/>
  <c r="O71" i="3"/>
  <c r="L71" i="3"/>
  <c r="I71" i="3"/>
  <c r="R51" i="3"/>
  <c r="O51" i="3"/>
  <c r="L51" i="3"/>
  <c r="I51" i="3"/>
  <c r="R58" i="3"/>
  <c r="O58" i="3"/>
  <c r="L58" i="3"/>
  <c r="I58" i="3"/>
  <c r="R60" i="3"/>
  <c r="O60" i="3"/>
  <c r="L60" i="3"/>
  <c r="I60" i="3"/>
  <c r="R153" i="3" l="1"/>
  <c r="S153" i="3" s="1"/>
  <c r="R146" i="3"/>
  <c r="S146" i="3" s="1"/>
  <c r="R7" i="3"/>
  <c r="R159" i="3"/>
  <c r="S159" i="3" s="1"/>
  <c r="R237" i="3"/>
  <c r="S237" i="3" s="1"/>
  <c r="R154" i="3"/>
  <c r="S154" i="3" s="1"/>
  <c r="R8" i="3"/>
  <c r="R165" i="3"/>
  <c r="S165" i="3" s="1"/>
  <c r="R187" i="3"/>
  <c r="S187" i="3" s="1"/>
  <c r="R245" i="3"/>
  <c r="S245" i="3" s="1"/>
  <c r="R163" i="3"/>
  <c r="S163" i="3" s="1"/>
  <c r="R190" i="3"/>
  <c r="S190" i="3" s="1"/>
  <c r="R196" i="3"/>
  <c r="S196" i="3" s="1"/>
  <c r="R9" i="3"/>
  <c r="R10" i="3"/>
  <c r="R172" i="3"/>
  <c r="S172" i="3" s="1"/>
  <c r="R171" i="3"/>
  <c r="S171" i="3" s="1"/>
  <c r="R147" i="3"/>
  <c r="S147" i="3" s="1"/>
  <c r="R175" i="3"/>
  <c r="S175" i="3" s="1"/>
  <c r="R233" i="3"/>
  <c r="S233" i="3" s="1"/>
  <c r="R11" i="3"/>
  <c r="R12" i="3"/>
  <c r="R193" i="3"/>
  <c r="S193" i="3" s="1"/>
  <c r="R204" i="3"/>
  <c r="S204" i="3" s="1"/>
  <c r="R157" i="3"/>
  <c r="S157" i="3" s="1"/>
  <c r="R13" i="3"/>
  <c r="R16" i="3"/>
  <c r="R17" i="3"/>
  <c r="R244" i="3"/>
  <c r="S244" i="3" s="1"/>
  <c r="R243" i="3"/>
  <c r="S243" i="3" s="1"/>
  <c r="R199" i="3"/>
  <c r="S199" i="3" s="1"/>
  <c r="R19" i="3"/>
  <c r="R141" i="3"/>
  <c r="S141" i="3" s="1"/>
  <c r="R156" i="3"/>
  <c r="S156" i="3" s="1"/>
  <c r="R155" i="3"/>
  <c r="S155" i="3" s="1"/>
  <c r="R203" i="3"/>
  <c r="S203" i="3" s="1"/>
  <c r="R20" i="3"/>
  <c r="R201" i="3"/>
  <c r="S201" i="3" s="1"/>
  <c r="R22" i="3"/>
  <c r="R242" i="3"/>
  <c r="S242" i="3" s="1"/>
  <c r="R23" i="3"/>
  <c r="R152" i="3"/>
  <c r="S152" i="3" s="1"/>
  <c r="R184" i="3"/>
  <c r="S184" i="3" s="1"/>
  <c r="R195" i="3"/>
  <c r="S195" i="3" s="1"/>
  <c r="R150" i="3"/>
  <c r="S150" i="3" s="1"/>
  <c r="R24" i="3"/>
  <c r="R185" i="3"/>
  <c r="S185" i="3" s="1"/>
  <c r="R234" i="3"/>
  <c r="S234" i="3" s="1"/>
  <c r="R25" i="3"/>
  <c r="R26" i="3"/>
  <c r="R27" i="3"/>
  <c r="R28" i="3"/>
  <c r="R222" i="3"/>
  <c r="S222" i="3" s="1"/>
  <c r="R176" i="3"/>
  <c r="S176" i="3" s="1"/>
  <c r="R241" i="3"/>
  <c r="S241" i="3" s="1"/>
  <c r="R200" i="3"/>
  <c r="S200" i="3" s="1"/>
  <c r="R240" i="3"/>
  <c r="S240" i="3" s="1"/>
  <c r="R239" i="3"/>
  <c r="S239" i="3" s="1"/>
  <c r="R238" i="3"/>
  <c r="S238" i="3" s="1"/>
  <c r="R143" i="3"/>
  <c r="S143" i="3" s="1"/>
  <c r="R177" i="3"/>
  <c r="S177" i="3" s="1"/>
  <c r="R30" i="3"/>
  <c r="R31" i="3"/>
  <c r="R32" i="3"/>
  <c r="R167" i="3"/>
  <c r="S167" i="3" s="1"/>
  <c r="R178" i="3"/>
  <c r="S178" i="3" s="1"/>
  <c r="R120" i="3"/>
  <c r="R34" i="3"/>
  <c r="R170" i="3"/>
  <c r="S170" i="3" s="1"/>
  <c r="R169" i="3"/>
  <c r="S169" i="3" s="1"/>
  <c r="R35" i="3"/>
  <c r="R197" i="3"/>
  <c r="S197" i="3" s="1"/>
  <c r="R36" i="3"/>
  <c r="R37" i="3"/>
  <c r="R149" i="3"/>
  <c r="S149" i="3" s="1"/>
  <c r="R38" i="3"/>
  <c r="R174" i="3"/>
  <c r="S174" i="3" s="1"/>
  <c r="R236" i="3"/>
  <c r="S236" i="3" s="1"/>
  <c r="R158" i="3"/>
  <c r="S158" i="3" s="1"/>
  <c r="R182" i="3"/>
  <c r="S182" i="3" s="1"/>
  <c r="R151" i="3"/>
  <c r="S151" i="3" s="1"/>
  <c r="R42" i="3"/>
  <c r="R43" i="3"/>
  <c r="R218" i="3"/>
  <c r="S218" i="3" s="1"/>
  <c r="R44" i="3"/>
  <c r="R198" i="3"/>
  <c r="S198" i="3" s="1"/>
  <c r="R45" i="3"/>
  <c r="R166" i="3"/>
  <c r="S166" i="3" s="1"/>
  <c r="R226" i="3"/>
  <c r="S226" i="3" s="1"/>
  <c r="R227" i="3"/>
  <c r="S227" i="3" s="1"/>
  <c r="R145" i="3"/>
  <c r="S145" i="3" s="1"/>
  <c r="R47" i="3"/>
  <c r="R48" i="3"/>
  <c r="R49" i="3"/>
  <c r="R50" i="3"/>
  <c r="R52" i="3"/>
  <c r="R221" i="3"/>
  <c r="S221" i="3" s="1"/>
  <c r="R202" i="3"/>
  <c r="S202" i="3" s="1"/>
  <c r="R64" i="3"/>
  <c r="R164" i="3"/>
  <c r="S164" i="3" s="1"/>
  <c r="R235" i="3"/>
  <c r="S235" i="3" s="1"/>
  <c r="R231" i="3"/>
  <c r="S231" i="3" s="1"/>
  <c r="R186" i="3"/>
  <c r="S186" i="3" s="1"/>
  <c r="R173" i="3"/>
  <c r="S173" i="3" s="1"/>
  <c r="R54" i="3"/>
  <c r="R55" i="3"/>
  <c r="R229" i="3"/>
  <c r="S229" i="3" s="1"/>
  <c r="R57" i="3"/>
  <c r="R179" i="3"/>
  <c r="S179" i="3" s="1"/>
  <c r="R59" i="3"/>
  <c r="R216" i="3"/>
  <c r="S216" i="3" s="1"/>
  <c r="R232" i="3"/>
  <c r="S232" i="3" s="1"/>
  <c r="R40" i="3"/>
  <c r="R224" i="3"/>
  <c r="S224" i="3" s="1"/>
  <c r="R162" i="3"/>
  <c r="S162" i="3" s="1"/>
  <c r="R61" i="3"/>
  <c r="R230" i="3"/>
  <c r="S230" i="3" s="1"/>
  <c r="R62" i="3"/>
  <c r="R63" i="3"/>
  <c r="R228" i="3"/>
  <c r="S228" i="3" s="1"/>
  <c r="R181" i="3"/>
  <c r="S181" i="3" s="1"/>
  <c r="R194" i="3"/>
  <c r="S194" i="3" s="1"/>
  <c r="R67" i="3"/>
  <c r="R68" i="3"/>
  <c r="R75" i="3"/>
  <c r="R183" i="3"/>
  <c r="S183" i="3" s="1"/>
  <c r="R225" i="3"/>
  <c r="S225" i="3" s="1"/>
  <c r="R70" i="3"/>
  <c r="R160" i="3"/>
  <c r="S160" i="3" s="1"/>
  <c r="R72" i="3"/>
  <c r="R73" i="3"/>
  <c r="R223" i="3"/>
  <c r="S223" i="3" s="1"/>
  <c r="R74" i="3"/>
  <c r="R76" i="3"/>
  <c r="R77" i="3"/>
  <c r="R78" i="3"/>
  <c r="R79" i="3"/>
  <c r="R192" i="3"/>
  <c r="S192" i="3" s="1"/>
  <c r="R219" i="3"/>
  <c r="S219" i="3" s="1"/>
  <c r="R82" i="3"/>
  <c r="R81" i="3"/>
  <c r="R180" i="3"/>
  <c r="S180" i="3" s="1"/>
  <c r="R142" i="3"/>
  <c r="S142" i="3" s="1"/>
  <c r="R83" i="3"/>
  <c r="R84" i="3"/>
  <c r="R85" i="3"/>
  <c r="R87" i="3"/>
  <c r="R88" i="3"/>
  <c r="R89" i="3"/>
  <c r="R90" i="3"/>
  <c r="R91" i="3"/>
  <c r="R92" i="3"/>
  <c r="R220" i="3"/>
  <c r="S220" i="3" s="1"/>
  <c r="R188" i="3"/>
  <c r="S188" i="3" s="1"/>
  <c r="R94" i="3"/>
  <c r="R95" i="3"/>
  <c r="R139" i="3"/>
  <c r="S139" i="3" s="1"/>
  <c r="R168" i="3"/>
  <c r="S168" i="3" s="1"/>
  <c r="R98" i="3"/>
  <c r="R97" i="3"/>
  <c r="R208" i="3"/>
  <c r="S208" i="3" s="1"/>
  <c r="R148" i="3"/>
  <c r="S148" i="3" s="1"/>
  <c r="R99" i="3"/>
  <c r="R100" i="3"/>
  <c r="R93" i="3"/>
  <c r="R66" i="3"/>
  <c r="R103" i="3"/>
  <c r="R191" i="3"/>
  <c r="S191" i="3" s="1"/>
  <c r="R104" i="3"/>
  <c r="R105" i="3"/>
  <c r="R107" i="3"/>
  <c r="R108" i="3"/>
  <c r="R144" i="3"/>
  <c r="S144" i="3" s="1"/>
  <c r="R140" i="3"/>
  <c r="S140" i="3" s="1"/>
  <c r="R161" i="3"/>
  <c r="S161" i="3" s="1"/>
  <c r="R109" i="3"/>
  <c r="R112" i="3"/>
  <c r="R110" i="3"/>
  <c r="R111" i="3"/>
  <c r="R113" i="3"/>
  <c r="R114" i="3"/>
  <c r="R217" i="3"/>
  <c r="S217" i="3" s="1"/>
  <c r="R138" i="3"/>
  <c r="R115" i="3"/>
  <c r="R215" i="3"/>
  <c r="S215" i="3" s="1"/>
  <c r="R116" i="3"/>
  <c r="R214" i="3"/>
  <c r="S214" i="3" s="1"/>
  <c r="R209" i="3"/>
  <c r="S209" i="3" s="1"/>
  <c r="R118" i="3"/>
  <c r="R119" i="3"/>
  <c r="R213" i="3"/>
  <c r="S213" i="3" s="1"/>
  <c r="R207" i="3"/>
  <c r="S207" i="3" s="1"/>
  <c r="R211" i="3"/>
  <c r="S211" i="3" s="1"/>
  <c r="R212" i="3"/>
  <c r="S212" i="3" s="1"/>
  <c r="R117" i="3"/>
  <c r="R102" i="3"/>
  <c r="R210" i="3"/>
  <c r="S210" i="3" s="1"/>
  <c r="R123" i="3"/>
  <c r="R126" i="3"/>
  <c r="R122" i="3"/>
  <c r="R124" i="3"/>
  <c r="R125" i="3"/>
  <c r="R127" i="3"/>
  <c r="R128" i="3"/>
  <c r="R129" i="3"/>
  <c r="R130" i="3"/>
  <c r="R205" i="3"/>
  <c r="S205" i="3" s="1"/>
  <c r="R206" i="3"/>
  <c r="S206" i="3" s="1"/>
  <c r="R132" i="3"/>
  <c r="R133" i="3"/>
  <c r="R121" i="3"/>
  <c r="R134" i="3"/>
  <c r="R131" i="3"/>
  <c r="R135" i="3"/>
  <c r="R136" i="3"/>
  <c r="R137" i="3"/>
  <c r="R189" i="3"/>
  <c r="S189" i="3" s="1"/>
  <c r="O189" i="3"/>
  <c r="P189" i="3" s="1"/>
  <c r="I143" i="3" l="1"/>
  <c r="J143" i="3" s="1"/>
  <c r="L143" i="3"/>
  <c r="M143" i="3" s="1"/>
  <c r="O143" i="3"/>
  <c r="P143" i="3" s="1"/>
  <c r="I42" i="3"/>
  <c r="L42" i="3"/>
  <c r="O42" i="3"/>
  <c r="P42" i="3" s="1"/>
  <c r="I145" i="3"/>
  <c r="J145" i="3" s="1"/>
  <c r="L145" i="3"/>
  <c r="M145" i="3" s="1"/>
  <c r="O145" i="3"/>
  <c r="P145" i="3" s="1"/>
  <c r="I213" i="3"/>
  <c r="L213" i="3"/>
  <c r="O213" i="3"/>
  <c r="I176" i="3"/>
  <c r="L176" i="3"/>
  <c r="O176" i="3"/>
  <c r="P176" i="3" s="1"/>
  <c r="I170" i="3"/>
  <c r="L170" i="3"/>
  <c r="O170" i="3"/>
  <c r="I202" i="3"/>
  <c r="J202" i="3" s="1"/>
  <c r="L202" i="3"/>
  <c r="M202" i="3" s="1"/>
  <c r="O202" i="3"/>
  <c r="P202" i="3" s="1"/>
  <c r="I17" i="3"/>
  <c r="J17" i="3" s="1"/>
  <c r="L17" i="3"/>
  <c r="O17" i="3"/>
  <c r="I137" i="3"/>
  <c r="L137" i="3"/>
  <c r="O137" i="3"/>
  <c r="I97" i="3"/>
  <c r="L97" i="3"/>
  <c r="O97" i="3"/>
  <c r="P97" i="3" s="1"/>
  <c r="I84" i="3"/>
  <c r="L84" i="3"/>
  <c r="O84" i="3"/>
  <c r="P84" i="3" s="1"/>
  <c r="I75" i="3"/>
  <c r="L75" i="3"/>
  <c r="M75" i="3" s="1"/>
  <c r="O75" i="3"/>
  <c r="P75" i="3" s="1"/>
  <c r="I132" i="3"/>
  <c r="L132" i="3"/>
  <c r="O132" i="3"/>
  <c r="P132" i="3" s="1"/>
  <c r="I158" i="3"/>
  <c r="J158" i="3" s="1"/>
  <c r="L158" i="3"/>
  <c r="M158" i="3" s="1"/>
  <c r="O158" i="3"/>
  <c r="P158" i="3" s="1"/>
  <c r="I149" i="3"/>
  <c r="J149" i="3" s="1"/>
  <c r="L149" i="3"/>
  <c r="M149" i="3" s="1"/>
  <c r="O149" i="3"/>
  <c r="P149" i="3" s="1"/>
  <c r="I122" i="3"/>
  <c r="L122" i="3"/>
  <c r="O122" i="3"/>
  <c r="P122" i="3" s="1"/>
  <c r="I163" i="3"/>
  <c r="J163" i="3" s="1"/>
  <c r="L163" i="3"/>
  <c r="M163" i="3" s="1"/>
  <c r="O163" i="3"/>
  <c r="P163" i="3" s="1"/>
  <c r="I107" i="3"/>
  <c r="J107" i="3" s="1"/>
  <c r="L107" i="3"/>
  <c r="O107" i="3"/>
  <c r="I142" i="3"/>
  <c r="J142" i="3" s="1"/>
  <c r="L142" i="3"/>
  <c r="M142" i="3" s="1"/>
  <c r="O142" i="3"/>
  <c r="P142" i="3" s="1"/>
  <c r="I128" i="3"/>
  <c r="L128" i="3"/>
  <c r="O128" i="3"/>
  <c r="P128" i="3" s="1"/>
  <c r="I10" i="3"/>
  <c r="J10" i="3" s="1"/>
  <c r="L10" i="3"/>
  <c r="O10" i="3"/>
  <c r="I104" i="3"/>
  <c r="L104" i="3"/>
  <c r="O104" i="3"/>
  <c r="P104" i="3" s="1"/>
  <c r="I59" i="3"/>
  <c r="L59" i="3"/>
  <c r="M59" i="3" s="1"/>
  <c r="O59" i="3"/>
  <c r="I228" i="3"/>
  <c r="L228" i="3"/>
  <c r="O228" i="3"/>
  <c r="I161" i="3"/>
  <c r="L161" i="3"/>
  <c r="O161" i="3"/>
  <c r="I232" i="3"/>
  <c r="L232" i="3"/>
  <c r="O232" i="3"/>
  <c r="I31" i="3"/>
  <c r="L31" i="3"/>
  <c r="M31" i="3" s="1"/>
  <c r="O31" i="3"/>
  <c r="I43" i="3"/>
  <c r="J43" i="3" s="1"/>
  <c r="L43" i="3"/>
  <c r="O43" i="3"/>
  <c r="I11" i="3"/>
  <c r="J11" i="3" s="1"/>
  <c r="L11" i="3"/>
  <c r="O11" i="3"/>
  <c r="I98" i="3"/>
  <c r="J98" i="3" s="1"/>
  <c r="L98" i="3"/>
  <c r="O98" i="3"/>
  <c r="I9" i="3"/>
  <c r="L9" i="3"/>
  <c r="M9" i="3" s="1"/>
  <c r="O9" i="3"/>
  <c r="I182" i="3"/>
  <c r="J182" i="3" s="1"/>
  <c r="L182" i="3"/>
  <c r="M182" i="3" s="1"/>
  <c r="O182" i="3"/>
  <c r="P182" i="3" s="1"/>
  <c r="I26" i="3"/>
  <c r="J26" i="3" s="1"/>
  <c r="L26" i="3"/>
  <c r="O26" i="3"/>
  <c r="P26" i="3" s="1"/>
  <c r="I245" i="3"/>
  <c r="L245" i="3"/>
  <c r="O245" i="3"/>
  <c r="I74" i="3"/>
  <c r="J74" i="3" s="1"/>
  <c r="L74" i="3"/>
  <c r="O74" i="3"/>
  <c r="P74" i="3" s="1"/>
  <c r="I66" i="3"/>
  <c r="L66" i="3"/>
  <c r="M66" i="3" s="1"/>
  <c r="O66" i="3"/>
  <c r="I181" i="3"/>
  <c r="J181" i="3" s="1"/>
  <c r="L181" i="3"/>
  <c r="M181" i="3" s="1"/>
  <c r="O181" i="3"/>
  <c r="P181" i="3" s="1"/>
  <c r="I35" i="3"/>
  <c r="J35" i="3" s="1"/>
  <c r="L35" i="3"/>
  <c r="O35" i="3"/>
  <c r="I68" i="3"/>
  <c r="J68" i="3" s="1"/>
  <c r="L68" i="3"/>
  <c r="O68" i="3"/>
  <c r="I44" i="3"/>
  <c r="L44" i="3"/>
  <c r="M44" i="3" s="1"/>
  <c r="O44" i="3"/>
  <c r="I16" i="3"/>
  <c r="J16" i="3" s="1"/>
  <c r="L16" i="3"/>
  <c r="O16" i="3"/>
  <c r="I218" i="3"/>
  <c r="L218" i="3"/>
  <c r="O218" i="3"/>
  <c r="P218" i="3" s="1"/>
  <c r="I73" i="3"/>
  <c r="J73" i="3" s="1"/>
  <c r="L73" i="3"/>
  <c r="O73" i="3"/>
  <c r="I118" i="3"/>
  <c r="J118" i="3" s="1"/>
  <c r="L118" i="3"/>
  <c r="O118" i="3"/>
  <c r="I236" i="3"/>
  <c r="L236" i="3"/>
  <c r="O236" i="3"/>
  <c r="I70" i="3"/>
  <c r="J70" i="3" s="1"/>
  <c r="L70" i="3"/>
  <c r="O70" i="3"/>
  <c r="I188" i="3"/>
  <c r="J188" i="3" s="1"/>
  <c r="L188" i="3"/>
  <c r="M188" i="3" s="1"/>
  <c r="O188" i="3"/>
  <c r="P188" i="3" s="1"/>
  <c r="I199" i="3"/>
  <c r="J199" i="3" s="1"/>
  <c r="L199" i="3"/>
  <c r="M199" i="3" s="1"/>
  <c r="O199" i="3"/>
  <c r="I90" i="3"/>
  <c r="L90" i="3"/>
  <c r="O90" i="3"/>
  <c r="P90" i="3" s="1"/>
  <c r="I103" i="3"/>
  <c r="J103" i="3" s="1"/>
  <c r="L103" i="3"/>
  <c r="O103" i="3"/>
  <c r="I211" i="3"/>
  <c r="L211" i="3"/>
  <c r="O211" i="3"/>
  <c r="I160" i="3"/>
  <c r="L160" i="3"/>
  <c r="O160" i="3"/>
  <c r="I105" i="3"/>
  <c r="L105" i="3"/>
  <c r="O105" i="3"/>
  <c r="P105" i="3" s="1"/>
  <c r="I115" i="3"/>
  <c r="L115" i="3"/>
  <c r="M115" i="3" s="1"/>
  <c r="O115" i="3"/>
  <c r="I111" i="3"/>
  <c r="J111" i="3" s="1"/>
  <c r="L111" i="3"/>
  <c r="M111" i="3" s="1"/>
  <c r="O111" i="3"/>
  <c r="I140" i="3"/>
  <c r="J140" i="3" s="1"/>
  <c r="L140" i="3"/>
  <c r="M140" i="3" s="1"/>
  <c r="O140" i="3"/>
  <c r="P140" i="3" s="1"/>
  <c r="I207" i="3"/>
  <c r="L207" i="3"/>
  <c r="M207" i="3" s="1"/>
  <c r="O207" i="3"/>
  <c r="P207" i="3" s="1"/>
  <c r="I243" i="3"/>
  <c r="L243" i="3"/>
  <c r="O243" i="3"/>
  <c r="I91" i="3"/>
  <c r="L91" i="3"/>
  <c r="O91" i="3"/>
  <c r="P91" i="3" s="1"/>
  <c r="I210" i="3"/>
  <c r="L210" i="3"/>
  <c r="O210" i="3"/>
  <c r="I131" i="3"/>
  <c r="L131" i="3"/>
  <c r="O131" i="3"/>
  <c r="P131" i="3" s="1"/>
  <c r="I242" i="3"/>
  <c r="J242" i="3" s="1"/>
  <c r="L242" i="3"/>
  <c r="O242" i="3"/>
  <c r="I50" i="3"/>
  <c r="L50" i="3"/>
  <c r="M50" i="3" s="1"/>
  <c r="O50" i="3"/>
  <c r="I215" i="3"/>
  <c r="L215" i="3"/>
  <c r="O215" i="3"/>
  <c r="I121" i="3"/>
  <c r="J121" i="3" s="1"/>
  <c r="L121" i="3"/>
  <c r="O121" i="3"/>
  <c r="I157" i="3"/>
  <c r="J157" i="3" s="1"/>
  <c r="L157" i="3"/>
  <c r="M157" i="3" s="1"/>
  <c r="O157" i="3"/>
  <c r="P157" i="3" s="1"/>
  <c r="I205" i="3"/>
  <c r="J205" i="3" s="1"/>
  <c r="L205" i="3"/>
  <c r="O205" i="3"/>
  <c r="P205" i="3" s="1"/>
  <c r="I154" i="3"/>
  <c r="J154" i="3" s="1"/>
  <c r="L154" i="3"/>
  <c r="M154" i="3" s="1"/>
  <c r="O154" i="3"/>
  <c r="P154" i="3" s="1"/>
  <c r="I19" i="3"/>
  <c r="J19" i="3" s="1"/>
  <c r="L19" i="3"/>
  <c r="M19" i="3" s="1"/>
  <c r="O19" i="3"/>
  <c r="P19" i="3" s="1"/>
  <c r="I196" i="3"/>
  <c r="J196" i="3" s="1"/>
  <c r="L196" i="3"/>
  <c r="M196" i="3" s="1"/>
  <c r="O196" i="3"/>
  <c r="P196" i="3" s="1"/>
  <c r="I155" i="3"/>
  <c r="L155" i="3"/>
  <c r="M155" i="3" s="1"/>
  <c r="O155" i="3"/>
  <c r="P155" i="3" s="1"/>
  <c r="I219" i="3"/>
  <c r="L219" i="3"/>
  <c r="O219" i="3"/>
  <c r="P219" i="3" s="1"/>
  <c r="I72" i="3"/>
  <c r="L72" i="3"/>
  <c r="M72" i="3" s="1"/>
  <c r="O72" i="3"/>
  <c r="I32" i="3"/>
  <c r="L32" i="3"/>
  <c r="O32" i="3"/>
  <c r="P32" i="3" s="1"/>
  <c r="I102" i="3"/>
  <c r="L102" i="3"/>
  <c r="M102" i="3" s="1"/>
  <c r="O102" i="3"/>
  <c r="I88" i="3"/>
  <c r="J88" i="3" s="1"/>
  <c r="L88" i="3"/>
  <c r="M88" i="3" s="1"/>
  <c r="O88" i="3"/>
  <c r="I159" i="3"/>
  <c r="J159" i="3" s="1"/>
  <c r="L159" i="3"/>
  <c r="M159" i="3" s="1"/>
  <c r="O159" i="3"/>
  <c r="P159" i="3" s="1"/>
  <c r="I55" i="3"/>
  <c r="J55" i="3" s="1"/>
  <c r="L55" i="3"/>
  <c r="O55" i="3"/>
  <c r="I166" i="3"/>
  <c r="J166" i="3" s="1"/>
  <c r="L166" i="3"/>
  <c r="M166" i="3" s="1"/>
  <c r="O166" i="3"/>
  <c r="P166" i="3" s="1"/>
  <c r="I138" i="3"/>
  <c r="L138" i="3"/>
  <c r="O138" i="3"/>
  <c r="I152" i="3"/>
  <c r="J152" i="3" s="1"/>
  <c r="L152" i="3"/>
  <c r="M152" i="3" s="1"/>
  <c r="O152" i="3"/>
  <c r="P152" i="3" s="1"/>
  <c r="I87" i="3"/>
  <c r="L87" i="3"/>
  <c r="M87" i="3" s="1"/>
  <c r="O87" i="3"/>
  <c r="I148" i="3"/>
  <c r="L148" i="3"/>
  <c r="O148" i="3"/>
  <c r="I165" i="3"/>
  <c r="J165" i="3" s="1"/>
  <c r="L165" i="3"/>
  <c r="M165" i="3" s="1"/>
  <c r="O165" i="3"/>
  <c r="P165" i="3" s="1"/>
  <c r="I171" i="3"/>
  <c r="J171" i="3" s="1"/>
  <c r="L171" i="3"/>
  <c r="M171" i="3" s="1"/>
  <c r="O171" i="3"/>
  <c r="P171" i="3" s="1"/>
  <c r="I76" i="3"/>
  <c r="L76" i="3"/>
  <c r="O76" i="3"/>
  <c r="P76" i="3" s="1"/>
  <c r="I150" i="3"/>
  <c r="J150" i="3" s="1"/>
  <c r="L150" i="3"/>
  <c r="M150" i="3" s="1"/>
  <c r="O150" i="3"/>
  <c r="P150" i="3" s="1"/>
  <c r="I22" i="3"/>
  <c r="L22" i="3"/>
  <c r="O22" i="3"/>
  <c r="I136" i="3"/>
  <c r="L136" i="3"/>
  <c r="M136" i="3" s="1"/>
  <c r="O136" i="3"/>
  <c r="I190" i="3"/>
  <c r="J190" i="3" s="1"/>
  <c r="L190" i="3"/>
  <c r="M190" i="3" s="1"/>
  <c r="O190" i="3"/>
  <c r="P190" i="3" s="1"/>
  <c r="I220" i="3"/>
  <c r="L220" i="3"/>
  <c r="O220" i="3"/>
  <c r="I123" i="3"/>
  <c r="J123" i="3" s="1"/>
  <c r="L123" i="3"/>
  <c r="O123" i="3"/>
  <c r="I147" i="3"/>
  <c r="J147" i="3" s="1"/>
  <c r="L147" i="3"/>
  <c r="M147" i="3" s="1"/>
  <c r="O147" i="3"/>
  <c r="P147" i="3" s="1"/>
  <c r="I83" i="3"/>
  <c r="J83" i="3" s="1"/>
  <c r="L83" i="3"/>
  <c r="O83" i="3"/>
  <c r="I57" i="3"/>
  <c r="L57" i="3"/>
  <c r="M57" i="3" s="1"/>
  <c r="O57" i="3"/>
  <c r="I173" i="3"/>
  <c r="J173" i="3" s="1"/>
  <c r="L173" i="3"/>
  <c r="M173" i="3" s="1"/>
  <c r="O173" i="3"/>
  <c r="P173" i="3" s="1"/>
  <c r="I8" i="3"/>
  <c r="L8" i="3"/>
  <c r="O8" i="3"/>
  <c r="P8" i="3" s="1"/>
  <c r="I239" i="3"/>
  <c r="L239" i="3"/>
  <c r="O239" i="3"/>
  <c r="I146" i="3"/>
  <c r="J146" i="3" s="1"/>
  <c r="L146" i="3"/>
  <c r="M146" i="3" s="1"/>
  <c r="O146" i="3"/>
  <c r="P146" i="3" s="1"/>
  <c r="I40" i="3"/>
  <c r="L40" i="3"/>
  <c r="M40" i="3" s="1"/>
  <c r="O40" i="3"/>
  <c r="I79" i="3"/>
  <c r="J79" i="3" s="1"/>
  <c r="L79" i="3"/>
  <c r="O79" i="3"/>
  <c r="I153" i="3"/>
  <c r="L153" i="3"/>
  <c r="M153" i="3" s="1"/>
  <c r="O153" i="3"/>
  <c r="P153" i="3" s="1"/>
  <c r="I93" i="3"/>
  <c r="L93" i="3"/>
  <c r="O93" i="3"/>
  <c r="P93" i="3" s="1"/>
  <c r="I216" i="3"/>
  <c r="L216" i="3"/>
  <c r="M216" i="3" s="1"/>
  <c r="O216" i="3"/>
  <c r="I175" i="3"/>
  <c r="J175" i="3" s="1"/>
  <c r="L175" i="3"/>
  <c r="M175" i="3" s="1"/>
  <c r="O175" i="3"/>
  <c r="P175" i="3" s="1"/>
  <c r="I203" i="3"/>
  <c r="L203" i="3"/>
  <c r="O203" i="3"/>
  <c r="I198" i="3"/>
  <c r="L198" i="3"/>
  <c r="O198" i="3"/>
  <c r="I113" i="3"/>
  <c r="L113" i="3"/>
  <c r="M113" i="3" s="1"/>
  <c r="O113" i="3"/>
  <c r="I156" i="3"/>
  <c r="J156" i="3" s="1"/>
  <c r="L156" i="3"/>
  <c r="M156" i="3" s="1"/>
  <c r="O156" i="3"/>
  <c r="P156" i="3" s="1"/>
  <c r="I237" i="3"/>
  <c r="L237" i="3"/>
  <c r="M237" i="3" s="1"/>
  <c r="O237" i="3"/>
  <c r="P237" i="3" s="1"/>
  <c r="I186" i="3"/>
  <c r="L186" i="3"/>
  <c r="O186" i="3"/>
  <c r="I241" i="3"/>
  <c r="L241" i="3"/>
  <c r="O241" i="3"/>
  <c r="I233" i="3"/>
  <c r="J233" i="3" s="1"/>
  <c r="L233" i="3"/>
  <c r="O233" i="3"/>
  <c r="I45" i="3"/>
  <c r="J45" i="3" s="1"/>
  <c r="L45" i="3"/>
  <c r="O45" i="3"/>
  <c r="I114" i="3"/>
  <c r="L114" i="3"/>
  <c r="M114" i="3" s="1"/>
  <c r="O114" i="3"/>
  <c r="I37" i="3"/>
  <c r="J37" i="3" s="1"/>
  <c r="L37" i="3"/>
  <c r="M37" i="3" s="1"/>
  <c r="O37" i="3"/>
  <c r="P37" i="3" s="1"/>
  <c r="I54" i="3"/>
  <c r="J54" i="3" s="1"/>
  <c r="L54" i="3"/>
  <c r="M54" i="3" s="1"/>
  <c r="O54" i="3"/>
  <c r="I124" i="3"/>
  <c r="L124" i="3"/>
  <c r="O124" i="3"/>
  <c r="P124" i="3" s="1"/>
  <c r="I67" i="3"/>
  <c r="L67" i="3"/>
  <c r="M67" i="3" s="1"/>
  <c r="O67" i="3"/>
  <c r="I92" i="3"/>
  <c r="L92" i="3"/>
  <c r="O92" i="3"/>
  <c r="P92" i="3" s="1"/>
  <c r="I7" i="3"/>
  <c r="L7" i="3"/>
  <c r="M7" i="3" s="1"/>
  <c r="O7" i="3"/>
  <c r="P7" i="3" s="1"/>
  <c r="I129" i="3"/>
  <c r="L129" i="3"/>
  <c r="M129" i="3" s="1"/>
  <c r="O129" i="3"/>
  <c r="I125" i="3"/>
  <c r="L125" i="3"/>
  <c r="O125" i="3"/>
  <c r="P125" i="3" s="1"/>
  <c r="I206" i="3"/>
  <c r="L206" i="3"/>
  <c r="O206" i="3"/>
  <c r="I38" i="3"/>
  <c r="L38" i="3"/>
  <c r="M38" i="3" s="1"/>
  <c r="O38" i="3"/>
  <c r="I208" i="3"/>
  <c r="L208" i="3"/>
  <c r="O208" i="3"/>
  <c r="P208" i="3" s="1"/>
  <c r="I179" i="3"/>
  <c r="J179" i="3" s="1"/>
  <c r="L179" i="3"/>
  <c r="M179" i="3" s="1"/>
  <c r="O179" i="3"/>
  <c r="P179" i="3" s="1"/>
  <c r="I180" i="3"/>
  <c r="J180" i="3" s="1"/>
  <c r="L180" i="3"/>
  <c r="M180" i="3" s="1"/>
  <c r="O180" i="3"/>
  <c r="P180" i="3" s="1"/>
  <c r="I225" i="3"/>
  <c r="L225" i="3"/>
  <c r="O225" i="3"/>
  <c r="I89" i="3"/>
  <c r="J89" i="3" s="1"/>
  <c r="L89" i="3"/>
  <c r="M89" i="3" s="1"/>
  <c r="O89" i="3"/>
  <c r="I238" i="3"/>
  <c r="L238" i="3"/>
  <c r="O238" i="3"/>
  <c r="I36" i="3"/>
  <c r="L36" i="3"/>
  <c r="O36" i="3"/>
  <c r="P36" i="3" s="1"/>
  <c r="I164" i="3"/>
  <c r="L164" i="3"/>
  <c r="O164" i="3"/>
  <c r="P164" i="3" s="1"/>
  <c r="I227" i="3"/>
  <c r="L227" i="3"/>
  <c r="M227" i="3" s="1"/>
  <c r="O227" i="3"/>
  <c r="I63" i="3"/>
  <c r="J63" i="3" s="1"/>
  <c r="L63" i="3"/>
  <c r="O63" i="3"/>
  <c r="I214" i="3"/>
  <c r="L214" i="3"/>
  <c r="O214" i="3"/>
  <c r="I61" i="3"/>
  <c r="J61" i="3" s="1"/>
  <c r="L61" i="3"/>
  <c r="M61" i="3" s="1"/>
  <c r="O61" i="3"/>
  <c r="I117" i="3"/>
  <c r="J117" i="3" s="1"/>
  <c r="L117" i="3"/>
  <c r="M117" i="3" s="1"/>
  <c r="O117" i="3"/>
  <c r="I174" i="3"/>
  <c r="J174" i="3" s="1"/>
  <c r="L174" i="3"/>
  <c r="M174" i="3" s="1"/>
  <c r="O174" i="3"/>
  <c r="P174" i="3" s="1"/>
  <c r="I185" i="3"/>
  <c r="J185" i="3" s="1"/>
  <c r="L185" i="3"/>
  <c r="M185" i="3" s="1"/>
  <c r="O185" i="3"/>
  <c r="P185" i="3" s="1"/>
  <c r="I192" i="3"/>
  <c r="J192" i="3" s="1"/>
  <c r="L192" i="3"/>
  <c r="O192" i="3"/>
  <c r="P192" i="3" s="1"/>
  <c r="I126" i="3"/>
  <c r="L126" i="3"/>
  <c r="M126" i="3" s="1"/>
  <c r="O126" i="3"/>
  <c r="I212" i="3"/>
  <c r="L212" i="3"/>
  <c r="O212" i="3"/>
  <c r="I177" i="3"/>
  <c r="J177" i="3" s="1"/>
  <c r="L177" i="3"/>
  <c r="M177" i="3" s="1"/>
  <c r="O177" i="3"/>
  <c r="P177" i="3" s="1"/>
  <c r="I234" i="3"/>
  <c r="J234" i="3" s="1"/>
  <c r="L234" i="3"/>
  <c r="M234" i="3" s="1"/>
  <c r="O234" i="3"/>
  <c r="P234" i="3" s="1"/>
  <c r="I134" i="3"/>
  <c r="L134" i="3"/>
  <c r="O134" i="3"/>
  <c r="P134" i="3" s="1"/>
  <c r="I20" i="3"/>
  <c r="L20" i="3"/>
  <c r="O20" i="3"/>
  <c r="P20" i="3" s="1"/>
  <c r="I193" i="3"/>
  <c r="L193" i="3"/>
  <c r="M193" i="3" s="1"/>
  <c r="O193" i="3"/>
  <c r="P193" i="3" s="1"/>
  <c r="I81" i="3"/>
  <c r="J81" i="3" s="1"/>
  <c r="L81" i="3"/>
  <c r="M81" i="3" s="1"/>
  <c r="O81" i="3"/>
  <c r="I226" i="3"/>
  <c r="L226" i="3"/>
  <c r="M226" i="3" s="1"/>
  <c r="O226" i="3"/>
  <c r="P226" i="3" s="1"/>
  <c r="I77" i="3"/>
  <c r="J77" i="3" s="1"/>
  <c r="L77" i="3"/>
  <c r="M77" i="3" s="1"/>
  <c r="O77" i="3"/>
  <c r="I204" i="3"/>
  <c r="J204" i="3" s="1"/>
  <c r="L204" i="3"/>
  <c r="M204" i="3" s="1"/>
  <c r="O204" i="3"/>
  <c r="P204" i="3" s="1"/>
  <c r="I141" i="3"/>
  <c r="J141" i="3" s="1"/>
  <c r="L141" i="3"/>
  <c r="M141" i="3" s="1"/>
  <c r="O141" i="3"/>
  <c r="P141" i="3" s="1"/>
  <c r="I95" i="3"/>
  <c r="L95" i="3"/>
  <c r="M95" i="3" s="1"/>
  <c r="O95" i="3"/>
  <c r="P95" i="3" s="1"/>
  <c r="I221" i="3"/>
  <c r="L221" i="3"/>
  <c r="O221" i="3"/>
  <c r="P221" i="3" s="1"/>
  <c r="I64" i="3"/>
  <c r="J64" i="3" s="1"/>
  <c r="L64" i="3"/>
  <c r="M64" i="3" s="1"/>
  <c r="O64" i="3"/>
  <c r="P64" i="3" s="1"/>
  <c r="I169" i="3"/>
  <c r="J169" i="3" s="1"/>
  <c r="L169" i="3"/>
  <c r="M169" i="3" s="1"/>
  <c r="O169" i="3"/>
  <c r="P169" i="3" s="1"/>
  <c r="I183" i="3"/>
  <c r="J183" i="3" s="1"/>
  <c r="L183" i="3"/>
  <c r="M183" i="3" s="1"/>
  <c r="O183" i="3"/>
  <c r="P183" i="3" s="1"/>
  <c r="I178" i="3"/>
  <c r="J178" i="3" s="1"/>
  <c r="L178" i="3"/>
  <c r="M178" i="3" s="1"/>
  <c r="O178" i="3"/>
  <c r="P178" i="3" s="1"/>
  <c r="I223" i="3"/>
  <c r="L223" i="3"/>
  <c r="O223" i="3"/>
  <c r="I200" i="3"/>
  <c r="J200" i="3" s="1"/>
  <c r="L200" i="3"/>
  <c r="M200" i="3" s="1"/>
  <c r="O200" i="3"/>
  <c r="P200" i="3" s="1"/>
  <c r="I47" i="3"/>
  <c r="L47" i="3"/>
  <c r="M47" i="3" s="1"/>
  <c r="O47" i="3"/>
  <c r="I194" i="3"/>
  <c r="J194" i="3" s="1"/>
  <c r="L194" i="3"/>
  <c r="O194" i="3"/>
  <c r="I209" i="3"/>
  <c r="L209" i="3"/>
  <c r="O209" i="3"/>
  <c r="P209" i="3" s="1"/>
  <c r="I184" i="3"/>
  <c r="J184" i="3" s="1"/>
  <c r="L184" i="3"/>
  <c r="M184" i="3" s="1"/>
  <c r="O184" i="3"/>
  <c r="P184" i="3" s="1"/>
  <c r="I224" i="3"/>
  <c r="L224" i="3"/>
  <c r="O224" i="3"/>
  <c r="I78" i="3"/>
  <c r="J78" i="3" s="1"/>
  <c r="L78" i="3"/>
  <c r="O78" i="3"/>
  <c r="I119" i="3"/>
  <c r="L119" i="3"/>
  <c r="M119" i="3" s="1"/>
  <c r="O119" i="3"/>
  <c r="P119" i="3" s="1"/>
  <c r="I172" i="3"/>
  <c r="J172" i="3" s="1"/>
  <c r="L172" i="3"/>
  <c r="M172" i="3" s="1"/>
  <c r="O172" i="3"/>
  <c r="P172" i="3" s="1"/>
  <c r="I151" i="3"/>
  <c r="L151" i="3"/>
  <c r="M151" i="3" s="1"/>
  <c r="O151" i="3"/>
  <c r="P151" i="3" s="1"/>
  <c r="I130" i="3"/>
  <c r="J130" i="3" s="1"/>
  <c r="L130" i="3"/>
  <c r="O130" i="3"/>
  <c r="I62" i="3"/>
  <c r="J62" i="3" s="1"/>
  <c r="L62" i="3"/>
  <c r="O62" i="3"/>
  <c r="I23" i="3"/>
  <c r="J23" i="3" s="1"/>
  <c r="L23" i="3"/>
  <c r="O23" i="3"/>
  <c r="I127" i="3"/>
  <c r="L127" i="3"/>
  <c r="O127" i="3"/>
  <c r="P127" i="3" s="1"/>
  <c r="I34" i="3"/>
  <c r="L34" i="3"/>
  <c r="O34" i="3"/>
  <c r="P34" i="3" s="1"/>
  <c r="I82" i="3"/>
  <c r="J82" i="3" s="1"/>
  <c r="L82" i="3"/>
  <c r="O82" i="3"/>
  <c r="I100" i="3"/>
  <c r="L100" i="3"/>
  <c r="O100" i="3"/>
  <c r="P100" i="3" s="1"/>
  <c r="I244" i="3"/>
  <c r="L244" i="3"/>
  <c r="O244" i="3"/>
  <c r="I25" i="3"/>
  <c r="J25" i="3" s="1"/>
  <c r="L25" i="3"/>
  <c r="O25" i="3"/>
  <c r="I139" i="3"/>
  <c r="L139" i="3"/>
  <c r="O139" i="3"/>
  <c r="I240" i="3"/>
  <c r="L240" i="3"/>
  <c r="O240" i="3"/>
  <c r="I120" i="3"/>
  <c r="L120" i="3"/>
  <c r="O120" i="3"/>
  <c r="P120" i="3" s="1"/>
  <c r="I24" i="3"/>
  <c r="L24" i="3"/>
  <c r="O24" i="3"/>
  <c r="P24" i="3" s="1"/>
  <c r="I109" i="3"/>
  <c r="L109" i="3"/>
  <c r="M109" i="3" s="1"/>
  <c r="O109" i="3"/>
  <c r="I52" i="3"/>
  <c r="J52" i="3" s="1"/>
  <c r="L52" i="3"/>
  <c r="O52" i="3"/>
  <c r="I201" i="3"/>
  <c r="J201" i="3" s="1"/>
  <c r="L201" i="3"/>
  <c r="M201" i="3" s="1"/>
  <c r="O201" i="3"/>
  <c r="P201" i="3" s="1"/>
  <c r="I99" i="3"/>
  <c r="J99" i="3" s="1"/>
  <c r="L99" i="3"/>
  <c r="O99" i="3"/>
  <c r="I162" i="3"/>
  <c r="J162" i="3" s="1"/>
  <c r="L162" i="3"/>
  <c r="M162" i="3" s="1"/>
  <c r="O162" i="3"/>
  <c r="P162" i="3" s="1"/>
  <c r="I229" i="3"/>
  <c r="L229" i="3"/>
  <c r="O229" i="3"/>
  <c r="P229" i="3" s="1"/>
  <c r="I144" i="3"/>
  <c r="J144" i="3" s="1"/>
  <c r="L144" i="3"/>
  <c r="O144" i="3"/>
  <c r="P144" i="3" s="1"/>
  <c r="I13" i="3"/>
  <c r="L13" i="3"/>
  <c r="M13" i="3" s="1"/>
  <c r="O13" i="3"/>
  <c r="P13" i="3" s="1"/>
  <c r="I222" i="3"/>
  <c r="J222" i="3" s="1"/>
  <c r="L222" i="3"/>
  <c r="M222" i="3" s="1"/>
  <c r="O222" i="3"/>
  <c r="P222" i="3" s="1"/>
  <c r="I108" i="3"/>
  <c r="J108" i="3" s="1"/>
  <c r="L108" i="3"/>
  <c r="O108" i="3"/>
  <c r="I112" i="3"/>
  <c r="L112" i="3"/>
  <c r="M112" i="3" s="1"/>
  <c r="O112" i="3"/>
  <c r="I110" i="3"/>
  <c r="L110" i="3"/>
  <c r="O110" i="3"/>
  <c r="P110" i="3" s="1"/>
  <c r="I12" i="3"/>
  <c r="L12" i="3"/>
  <c r="M12" i="3" s="1"/>
  <c r="O12" i="3"/>
  <c r="P12" i="3" s="1"/>
  <c r="I85" i="3"/>
  <c r="L85" i="3"/>
  <c r="O85" i="3"/>
  <c r="P85" i="3" s="1"/>
  <c r="I27" i="3"/>
  <c r="L27" i="3"/>
  <c r="M27" i="3" s="1"/>
  <c r="O27" i="3"/>
  <c r="I235" i="3"/>
  <c r="L235" i="3"/>
  <c r="O235" i="3"/>
  <c r="I230" i="3"/>
  <c r="L230" i="3"/>
  <c r="O230" i="3"/>
  <c r="I49" i="3"/>
  <c r="L49" i="3"/>
  <c r="O49" i="3"/>
  <c r="P49" i="3" s="1"/>
  <c r="I187" i="3"/>
  <c r="J187" i="3" s="1"/>
  <c r="L187" i="3"/>
  <c r="M187" i="3" s="1"/>
  <c r="O187" i="3"/>
  <c r="P187" i="3" s="1"/>
  <c r="I135" i="3"/>
  <c r="L135" i="3"/>
  <c r="M135" i="3" s="1"/>
  <c r="O135" i="3"/>
  <c r="I94" i="3"/>
  <c r="J94" i="3" s="1"/>
  <c r="L94" i="3"/>
  <c r="O94" i="3"/>
  <c r="I116" i="3"/>
  <c r="L116" i="3"/>
  <c r="M116" i="3" s="1"/>
  <c r="O116" i="3"/>
  <c r="I133" i="3"/>
  <c r="J133" i="3" s="1"/>
  <c r="L133" i="3"/>
  <c r="O133" i="3"/>
  <c r="I168" i="3"/>
  <c r="J168" i="3" s="1"/>
  <c r="L168" i="3"/>
  <c r="M168" i="3" s="1"/>
  <c r="O168" i="3"/>
  <c r="P168" i="3" s="1"/>
  <c r="I28" i="3"/>
  <c r="J28" i="3" s="1"/>
  <c r="L28" i="3"/>
  <c r="O28" i="3"/>
  <c r="I48" i="3"/>
  <c r="L48" i="3"/>
  <c r="M48" i="3" s="1"/>
  <c r="O48" i="3"/>
  <c r="I30" i="3"/>
  <c r="J30" i="3" s="1"/>
  <c r="L30" i="3"/>
  <c r="O30" i="3"/>
  <c r="I231" i="3"/>
  <c r="L231" i="3"/>
  <c r="O231" i="3"/>
  <c r="P231" i="3" s="1"/>
  <c r="I217" i="3"/>
  <c r="L217" i="3"/>
  <c r="O217" i="3"/>
  <c r="I189" i="3"/>
  <c r="J189" i="3" s="1"/>
  <c r="L189" i="3"/>
  <c r="M189" i="3" s="1"/>
  <c r="I167" i="3"/>
  <c r="J167" i="3" s="1"/>
  <c r="L167" i="3"/>
  <c r="M167" i="3" s="1"/>
  <c r="O167" i="3"/>
  <c r="P167" i="3" s="1"/>
  <c r="I197" i="3"/>
  <c r="L197" i="3"/>
  <c r="O197" i="3"/>
  <c r="P197" i="3" s="1"/>
  <c r="I191" i="3"/>
  <c r="J191" i="3" s="1"/>
  <c r="L191" i="3"/>
  <c r="M191" i="3" s="1"/>
  <c r="O191" i="3"/>
  <c r="P191" i="3" s="1"/>
  <c r="L195" i="3"/>
  <c r="M195" i="3" s="1"/>
  <c r="O195" i="3"/>
  <c r="P195" i="3" s="1"/>
  <c r="I195" i="3"/>
  <c r="J195" i="3" s="1"/>
</calcChain>
</file>

<file path=xl/sharedStrings.xml><?xml version="1.0" encoding="utf-8"?>
<sst xmlns="http://schemas.openxmlformats.org/spreadsheetml/2006/main" count="320" uniqueCount="302">
  <si>
    <t>A Round 2 It Services, Ltd</t>
  </si>
  <si>
    <t>A-1 Ready Mix</t>
  </si>
  <si>
    <t>Active Enterprises</t>
  </si>
  <si>
    <t>ALSCO</t>
  </si>
  <si>
    <t>Amber Spring</t>
  </si>
  <si>
    <t>AT&amp;T Mobility</t>
  </si>
  <si>
    <t>BAILEY'S SAW SHOP</t>
  </si>
  <si>
    <t>BAY MACHINE</t>
  </si>
  <si>
    <t>Bay Machine Works</t>
  </si>
  <si>
    <t>Beachdog.com, Inc</t>
  </si>
  <si>
    <t>BERGERSON CONSTRUCTION</t>
  </si>
  <si>
    <t>Cache Advance, Inc</t>
  </si>
  <si>
    <t>Capital Industrial Inc.</t>
  </si>
  <si>
    <t>Cartomation, Inc</t>
  </si>
  <si>
    <t>CenturyLink</t>
  </si>
  <si>
    <t>Chargepoint</t>
  </si>
  <si>
    <t>cheyenne Products</t>
  </si>
  <si>
    <t>CHINOOK OBSERVER</t>
  </si>
  <si>
    <t>Christopher J Anderson</t>
  </si>
  <si>
    <t>Cindy Parker</t>
  </si>
  <si>
    <t>Clatsop Electric</t>
  </si>
  <si>
    <t>Coast Diesel, Inc</t>
  </si>
  <si>
    <t>Coast Garage Door Co</t>
  </si>
  <si>
    <t>Columba Pacific Heritage Museum</t>
  </si>
  <si>
    <t>COLUMBIA FIRE &amp; SAFETY CO</t>
  </si>
  <si>
    <t>Columbia Steel Supply</t>
  </si>
  <si>
    <t>COSTCO</t>
  </si>
  <si>
    <t>Dee Reis</t>
  </si>
  <si>
    <t>DENNIS COMPANY</t>
  </si>
  <si>
    <t>Department of Revenue</t>
  </si>
  <si>
    <t>Dept of Ecology</t>
  </si>
  <si>
    <t>DEPT OF LABOR &amp; INDUSTRIES</t>
  </si>
  <si>
    <t>DEPT OF NATURAL RESOURCES</t>
  </si>
  <si>
    <t>DEPT OF RETIREMENT SYSTEMS</t>
  </si>
  <si>
    <t>DEPT OF REV.</t>
  </si>
  <si>
    <t>DEPT OF REVENUE</t>
  </si>
  <si>
    <t>Eagledale Hoist and Dray</t>
  </si>
  <si>
    <t>EFTPS</t>
  </si>
  <si>
    <t>ELECTION RESERVE FUND # 117</t>
  </si>
  <si>
    <t>EMERALD</t>
  </si>
  <si>
    <t>EMPLOYMENT SECURITY</t>
  </si>
  <si>
    <t>Enduris</t>
  </si>
  <si>
    <t>ENGLUND MARINE</t>
  </si>
  <si>
    <t>EVERGREEN SEPTIC TANK SERVICE</t>
  </si>
  <si>
    <t>FORD ELECTRIC CO., INC.</t>
  </si>
  <si>
    <t>Friends of Willapa NWR</t>
  </si>
  <si>
    <t>Frontier Packaging</t>
  </si>
  <si>
    <t>Galvanizers Company</t>
  </si>
  <si>
    <t>Geiger</t>
  </si>
  <si>
    <t>HEALTH CARE AUTHORITY</t>
  </si>
  <si>
    <t>HECKES, JOHN</t>
  </si>
  <si>
    <t>HRA VEBA TRUST</t>
  </si>
  <si>
    <t>JACKS COUNTRY STORE</t>
  </si>
  <si>
    <t>Jeremy B Personius</t>
  </si>
  <si>
    <t>Jeremy B. Personius</t>
  </si>
  <si>
    <t>Joel Penoyar</t>
  </si>
  <si>
    <t>Kemmer, Janine</t>
  </si>
  <si>
    <t>Long Beach Merchants Assoc.</t>
  </si>
  <si>
    <t>Long Beach Peninsula Visitors Bureau</t>
  </si>
  <si>
    <t>Loyalty Days Foundation</t>
  </si>
  <si>
    <t>Mikes Computer Repair LLC</t>
  </si>
  <si>
    <t>MIKLOS, RICHARD</t>
  </si>
  <si>
    <t>Miklos, Sandy</t>
  </si>
  <si>
    <t>Myron</t>
  </si>
  <si>
    <t>N. B.  Water District</t>
  </si>
  <si>
    <t>Napa Auto Parts</t>
  </si>
  <si>
    <t>NORTH BEACH SECURITY</t>
  </si>
  <si>
    <t>North Beach Water District</t>
  </si>
  <si>
    <t>O.P. CHAMBER</t>
  </si>
  <si>
    <t>Olson, Kathy</t>
  </si>
  <si>
    <t>OMAN &amp; SONS</t>
  </si>
  <si>
    <t>P&amp;L Johnson</t>
  </si>
  <si>
    <t>PACIFIC CO EDC</t>
  </si>
  <si>
    <t>PACIFIC CO FIRE DISTRICT # 1</t>
  </si>
  <si>
    <t>PACIFIC CO TREASURER</t>
  </si>
  <si>
    <t>PACIFIC CO. COG</t>
  </si>
  <si>
    <t>PCCHM&amp;PM</t>
  </si>
  <si>
    <t>peninsula Landscape Supply</t>
  </si>
  <si>
    <t>PENINSULA SANITATION</t>
  </si>
  <si>
    <t>Photo'neil, LLc</t>
  </si>
  <si>
    <t>PUD #2</t>
  </si>
  <si>
    <t>ReachOne Internet</t>
  </si>
  <si>
    <t>Redpoint Structures</t>
  </si>
  <si>
    <t>Richard L Miklos</t>
  </si>
  <si>
    <t>Sand Dollar Stitchery</t>
  </si>
  <si>
    <t>SPCCF</t>
  </si>
  <si>
    <t>Surplus Cashier</t>
  </si>
  <si>
    <t>TAFT PLUMBING</t>
  </si>
  <si>
    <t>Techline.com</t>
  </si>
  <si>
    <t>Telrite Corporation</t>
  </si>
  <si>
    <t>The Bank of the Pacific</t>
  </si>
  <si>
    <t>Thomas, Terry</t>
  </si>
  <si>
    <t>Thomas, Terry L</t>
  </si>
  <si>
    <t>Visa</t>
  </si>
  <si>
    <t>WA. DEPT. OF REVENUE</t>
  </si>
  <si>
    <t>Wallace, Mike</t>
  </si>
  <si>
    <t>Walter E. Nelson Co. of Astoria</t>
  </si>
  <si>
    <t>Warren L. Junes LTD</t>
  </si>
  <si>
    <t>WatchPoint Video LLC</t>
  </si>
  <si>
    <t>Wilcox &amp; Flegel Oil Co.</t>
  </si>
  <si>
    <t>WPPA</t>
  </si>
  <si>
    <t>ZEE SERVICE CO.</t>
  </si>
  <si>
    <t>Art Carrico</t>
  </si>
  <si>
    <t>Box K Auto Repair</t>
  </si>
  <si>
    <t>BSM Consulting Engineers, Inc</t>
  </si>
  <si>
    <t>CASCADE TRADER INC.</t>
  </si>
  <si>
    <t>Chinook Marine Repair, Inc</t>
  </si>
  <si>
    <t>City of Long Beach</t>
  </si>
  <si>
    <t>DAVID E. JENSEN</t>
  </si>
  <si>
    <t>Department of Ecology</t>
  </si>
  <si>
    <t>DEPT LABOR &amp; INDUST</t>
  </si>
  <si>
    <t>Dept of Revenue - Leasehold</t>
  </si>
  <si>
    <t>Don Nisbett</t>
  </si>
  <si>
    <t>Dry Coast Gutters</t>
  </si>
  <si>
    <t>EMPLOYMENT SECURITY DEPARTMENT</t>
  </si>
  <si>
    <t>FasTrak Invoice Processing Dept.</t>
  </si>
  <si>
    <t>GARAGES R US</t>
  </si>
  <si>
    <t>HEAVY HAULING INC</t>
  </si>
  <si>
    <t>Hill &amp; Son</t>
  </si>
  <si>
    <t>Holborn Safety</t>
  </si>
  <si>
    <t>Intuit</t>
  </si>
  <si>
    <t>JAMES G. MURPHY CO.</t>
  </si>
  <si>
    <t>Jim Kurtz</t>
  </si>
  <si>
    <t>KP TRANSPORT</t>
  </si>
  <si>
    <t>KROPF INDUSTRIAL INC.</t>
  </si>
  <si>
    <t>LAND, CHESTER</t>
  </si>
  <si>
    <t>LINCOLN LIGHTHILL ARCHITECT</t>
  </si>
  <si>
    <t>McCall Does it All</t>
  </si>
  <si>
    <t>Nick Nichols</t>
  </si>
  <si>
    <t>NW Container Services</t>
  </si>
  <si>
    <t>Ocean Park Chamber of Commerce</t>
  </si>
  <si>
    <t>Pacifc County</t>
  </si>
  <si>
    <t>Pells Floor Covering</t>
  </si>
  <si>
    <t>Photo'neil</t>
  </si>
  <si>
    <t>PROPET DISTRIBUTORS, INC</t>
  </si>
  <si>
    <t>RAINIER CONNECT</t>
  </si>
  <si>
    <t>SUNSET AUTO PARTS, INC</t>
  </si>
  <si>
    <t>The Verdin Company</t>
  </si>
  <si>
    <t>TIRE HUT</t>
  </si>
  <si>
    <t>Torgerson Forest Products</t>
  </si>
  <si>
    <t>TYLER RENTAL</t>
  </si>
  <si>
    <t>WA Dept of Nat Resources</t>
  </si>
  <si>
    <t>WADSWORTH ELECTRIC</t>
  </si>
  <si>
    <t>Washington Dept. of Enterprise Services</t>
  </si>
  <si>
    <t>A-1 Security Metal Fab, Inc.</t>
  </si>
  <si>
    <t>AFLAC</t>
  </si>
  <si>
    <t>AMERICAN FOOD TRAILERS INC</t>
  </si>
  <si>
    <t>Annette Anderson</t>
  </si>
  <si>
    <t>ARBOR CARE, INC</t>
  </si>
  <si>
    <t>ARTS AUTO PARTS, INC.</t>
  </si>
  <si>
    <t>Bank of Pacific Depository</t>
  </si>
  <si>
    <t>BERDAHL, STEVEN J.</t>
  </si>
  <si>
    <t>Bill Tynkila</t>
  </si>
  <si>
    <t>Clatsop Power Equipment</t>
  </si>
  <si>
    <t>Cook, William M.</t>
  </si>
  <si>
    <t>CRIS WIEGARDT</t>
  </si>
  <si>
    <t>Dale Peterson</t>
  </si>
  <si>
    <t>DEPARTMENT OF LABOR AND INDUSTRIES</t>
  </si>
  <si>
    <t>DEPARTMENT OF RETIREMENT SYSTEMS</t>
  </si>
  <si>
    <t>DOC'S TAVERN</t>
  </si>
  <si>
    <t>DR. ROOF</t>
  </si>
  <si>
    <t>EVERGREEN SEPTIC PUMPING, LLC</t>
  </si>
  <si>
    <t>EVERGREEN STATE FENCE CO.</t>
  </si>
  <si>
    <t>GEOFORMS INT'L/DBA JACKSON SPECIALTIES</t>
  </si>
  <si>
    <t>Hill Auto Body &amp; Towing, Inc.</t>
  </si>
  <si>
    <t>KENNETH A CRETE</t>
  </si>
  <si>
    <t>KRIS CARRICO</t>
  </si>
  <si>
    <t>LEAMY, ROBERT</t>
  </si>
  <si>
    <t>Long Beach Commercial Security</t>
  </si>
  <si>
    <t>Marina Dock Parts, LLC</t>
  </si>
  <si>
    <t>MARINE SURVEYORS AND CONSULTANTS</t>
  </si>
  <si>
    <t>North Coast Truck Parts</t>
  </si>
  <si>
    <t>NORTHWEST HANDLING SYSTEMS, INC.</t>
  </si>
  <si>
    <t>Pacific Co Auditor</t>
  </si>
  <si>
    <t>PENINSULA MOOSE LODGE 2362</t>
  </si>
  <si>
    <t>ROYCE D MURRY</t>
  </si>
  <si>
    <t>RP HERMAN &amp; ASSOCIATES, LLC</t>
  </si>
  <si>
    <t>Soule, Kevin</t>
  </si>
  <si>
    <t>STATE AUDITOR'S OFFICE</t>
  </si>
  <si>
    <t>STEEL MASTER BUILDINGS, LLC</t>
  </si>
  <si>
    <t>TENT CITY RENTALS</t>
  </si>
  <si>
    <t>TONY MEININGER</t>
  </si>
  <si>
    <t>TRANS WORLD INT'L</t>
  </si>
  <si>
    <t>VILLAGE CLUB</t>
  </si>
  <si>
    <t>WATER MUSIC SOCIETY</t>
  </si>
  <si>
    <t>YOUR CASTLE FENCE COMPANY</t>
  </si>
  <si>
    <t>ADELAIDE'S</t>
  </si>
  <si>
    <t>ALLIANT</t>
  </si>
  <si>
    <t>BOYS &amp; GIRLS CLUB</t>
  </si>
  <si>
    <t>BROADCAST MUSIC INC</t>
  </si>
  <si>
    <t>BRUCE THOMAS SMITH</t>
  </si>
  <si>
    <t>CHARLES GARY WILSON FAMILY TRUST</t>
  </si>
  <si>
    <t>COASTAL CELTIC MUSIC FESTIVAL</t>
  </si>
  <si>
    <t>Crete, Ken</t>
  </si>
  <si>
    <t>department of Enterprise Services</t>
  </si>
  <si>
    <t>DEPARTMENT OF LICENSING</t>
  </si>
  <si>
    <t>DEPT OF COMMUNITY DEVELOPMENT</t>
  </si>
  <si>
    <t>EMERALD COAST TITLE</t>
  </si>
  <si>
    <t>Employment Security PFML</t>
  </si>
  <si>
    <t>FRED'S HOMEGROWN PRODUCE</t>
  </si>
  <si>
    <t>HARBOR HYDRAULICS &amp; MACHINE</t>
  </si>
  <si>
    <t>HYDRONALIX</t>
  </si>
  <si>
    <t>ILWACO CHARTER ASSOCIATION</t>
  </si>
  <si>
    <t>JASON LAKE 1</t>
  </si>
  <si>
    <t>JEFFERSON TRANSIT AUTHORITY</t>
  </si>
  <si>
    <t>LEWIS JOHNSON</t>
  </si>
  <si>
    <t>LONG BEACH RAZOR CLAM FESTIVAL</t>
  </si>
  <si>
    <t>MADDEN CONSTRUCTION</t>
  </si>
  <si>
    <t>MIKLOS, Paul</t>
  </si>
  <si>
    <t>NOBLE RIDGE FARM</t>
  </si>
  <si>
    <t>PACIFIC COUNTY</t>
  </si>
  <si>
    <t>SOUTHERN LAWN AND EQUIPMENT</t>
  </si>
  <si>
    <t>Spence Photo Design</t>
  </si>
  <si>
    <t>STANLEY ANDERSON</t>
  </si>
  <si>
    <t>ULINE</t>
  </si>
  <si>
    <t>UTTI AND ASSOCIATES</t>
  </si>
  <si>
    <t>Wescold Systems</t>
  </si>
  <si>
    <t>Vendor</t>
  </si>
  <si>
    <t>2016-2017 Difference</t>
  </si>
  <si>
    <t>2017-2018 Difference</t>
  </si>
  <si>
    <t>2018-2019 Difference</t>
  </si>
  <si>
    <t>2016-2017 Difference %</t>
  </si>
  <si>
    <t>2017-2018 Difference %</t>
  </si>
  <si>
    <t>2018-2019 Difference %</t>
  </si>
  <si>
    <t>Purpose:</t>
  </si>
  <si>
    <t>Details:</t>
  </si>
  <si>
    <t>Conclusion:</t>
  </si>
  <si>
    <t>ROWD:</t>
  </si>
  <si>
    <t>To review a trend of vendor payments to determine potential risks.</t>
  </si>
  <si>
    <t>2019-2020 Difference</t>
  </si>
  <si>
    <t>2019-2020 Difference %</t>
  </si>
  <si>
    <t>A COMPLETE LOCKSMITH SERVICE</t>
  </si>
  <si>
    <t>ADRIFT DISTILLERS</t>
  </si>
  <si>
    <t>AMERICAN RAMP COMPANY</t>
  </si>
  <si>
    <t>BLANCHARD'S EQUIPMENT REPAIR</t>
  </si>
  <si>
    <t>BUSTED KNUCKLE GARAGE</t>
  </si>
  <si>
    <t>CALEB YOUNG</t>
  </si>
  <si>
    <t>CELINA TENT</t>
  </si>
  <si>
    <t>CHASE BANGS</t>
  </si>
  <si>
    <t>COLUMBIA RIVER MARINE CONSTRUCTION</t>
  </si>
  <si>
    <t>EMP INDUSTRIES, INC</t>
  </si>
  <si>
    <t>EVERGREEN CONCRETE CUTTING SERVICE</t>
  </si>
  <si>
    <t>MODERN MACHINERY</t>
  </si>
  <si>
    <t>OLD HICKORY SHEDS, LLC</t>
  </si>
  <si>
    <t>Pacific Co. DCD</t>
  </si>
  <si>
    <t>PACIFIC NETTING PRODUCTS</t>
  </si>
  <si>
    <t>PAPE KENWORTH NORTHWEST</t>
  </si>
  <si>
    <t>SMITTY'S VENDING</t>
  </si>
  <si>
    <t>SOULE, ERNIE</t>
  </si>
  <si>
    <t>TIM TEAL</t>
  </si>
  <si>
    <t>united Rentals</t>
  </si>
  <si>
    <t>VICKI'S YARD CARE</t>
  </si>
  <si>
    <t>WILLAPA BAY SHELLFISH</t>
  </si>
  <si>
    <t>WILLAPA BLENDINGS</t>
  </si>
  <si>
    <t>WOLSELEY INDUSTRIAL #3607</t>
  </si>
  <si>
    <t>Sum of 2016-2020</t>
  </si>
  <si>
    <t>prep and rock Morehead Industrial  $</t>
  </si>
  <si>
    <t>Haul out Trailer Purchase 2017 $156k</t>
  </si>
  <si>
    <t>purchase of used cranes $10K</t>
  </si>
  <si>
    <t>EV Station install, Dock rewire, additional reefer units, Jbox reloc</t>
  </si>
  <si>
    <t>Purchase of Haul out tractor $75k</t>
  </si>
  <si>
    <t>Purchase of dock wood $18K</t>
  </si>
  <si>
    <t>Purchase of Post Clock (grant) $16K</t>
  </si>
  <si>
    <t>increases/decreases in wholesale fuel cost per gallon</t>
  </si>
  <si>
    <t>prep and rock, sinkhole, haul out facility prep and rock</t>
  </si>
  <si>
    <t>purchase of steel pilings etc. $100k</t>
  </si>
  <si>
    <t>purchase of sediment dredge $118k</t>
  </si>
  <si>
    <t>FLUPSY, LED lights, outlets, Ark Side Shore Power, Generator install, additional Reefer unit</t>
  </si>
  <si>
    <t>additional ice totes $9K</t>
  </si>
  <si>
    <t>purchase of steel roof $9k</t>
  </si>
  <si>
    <t xml:space="preserve">Purchase of properties adjacent to port </t>
  </si>
  <si>
    <t>Haul out trailer improvements $12K, brackets for pier, pipes for haul out tractor, Commercial BBQ</t>
  </si>
  <si>
    <t>Refrigerated Container $6K</t>
  </si>
  <si>
    <t>Timbers for haul out operations, additional construction supplies for port maintenance</t>
  </si>
  <si>
    <t>Steel and aluminum for:Yard Trailer retrofit, haulout trailer upgrades</t>
  </si>
  <si>
    <t>Grass sod for Pavillion $21K</t>
  </si>
  <si>
    <t>Purchase of surplus 80 Ton Crane $21K</t>
  </si>
  <si>
    <t>Grass sod for Pavillion $14K</t>
  </si>
  <si>
    <t>2 separate projects, one was close to $19k, one was close to $10. Smaller was cutting some concrete for some drainage. The other was for doing some repairs on a boat ramp.</t>
  </si>
  <si>
    <t>120 x 420 tent for an entertainment pavilion they have at the Port.</t>
  </si>
  <si>
    <t>Escrow for the purchase of a piece of property. Bought from one of the lessors who owed around $26k to the Port. They had $26k taken off the cost.</t>
  </si>
  <si>
    <t>Redesign of a little museum the Port has. They did a redesign of the shellfish interpretive exhibit. Little facility on the marina.</t>
  </si>
  <si>
    <t>Vendor is mechanical refrigeration. They typically spend about $5k for preventative maintenance. In 2020, they added 3 additional refrigeration units.</t>
  </si>
  <si>
    <t>Got Joe on full time and started getting medical. All 3 Commissioners were given the option to opt into Medical, and this year decided to opt in.</t>
  </si>
  <si>
    <t>Port's response to "What caused this increase / decrease?"</t>
  </si>
  <si>
    <t>Auditor Notes</t>
  </si>
  <si>
    <t>We noted both projects were minor. Therefore, we passed on further review.</t>
  </si>
  <si>
    <t>This appears reasonable, and since the dollar amount wasn't that significant, we passed on further review.</t>
  </si>
  <si>
    <t>This appears reasonable. Therefore, we passed on further review.</t>
  </si>
  <si>
    <t>The Port's answer for 18-19 appears reasonable. Therefore, we will pass on further review.
While we did not get a response for the change from 16-17, the amount was insignificant. Therefore, we will pass on further review.</t>
  </si>
  <si>
    <t>While it is unclear why more maintenance supplies were needed, the amount is insignificant. Therefore, we will pass on further review.</t>
  </si>
  <si>
    <t>Fuel is expected to fluctuate year to year. Therefore, this appears reasonable.</t>
  </si>
  <si>
    <t>The Port listed several smaller items that added up to these increased expenditures. None of these appear major. Therefore, we passed on further review.</t>
  </si>
  <si>
    <r>
      <t>There is a risk the Port did not follow proper procurement procedures for the purchase of steel pilings for a total of around $100k.</t>
    </r>
    <r>
      <rPr>
        <i/>
        <sz val="11"/>
        <color rgb="FF0070C0"/>
        <rFont val="Calibri"/>
        <family val="2"/>
        <scheme val="minor"/>
      </rPr>
      <t xml:space="preserve"> We will bring this risk to the brainstorm.</t>
    </r>
  </si>
  <si>
    <r>
      <t xml:space="preserve">There is a risk the Port did not properly procure these properties for $98,000. </t>
    </r>
    <r>
      <rPr>
        <i/>
        <sz val="11"/>
        <color rgb="FF0070C0"/>
        <rFont val="Calibri"/>
        <family val="2"/>
        <scheme val="minor"/>
      </rPr>
      <t>We will bring this risk to the brainstorm.</t>
    </r>
  </si>
  <si>
    <r>
      <t xml:space="preserve">There is a risk the Port did not properly procure the property. </t>
    </r>
    <r>
      <rPr>
        <i/>
        <sz val="11"/>
        <color rgb="FF0070C0"/>
        <rFont val="Calibri"/>
        <family val="2"/>
        <scheme val="minor"/>
      </rPr>
      <t>We will bring this risk to the brainstorm.</t>
    </r>
  </si>
  <si>
    <r>
      <t xml:space="preserve">There is a risk this purchase was not properly procured. </t>
    </r>
    <r>
      <rPr>
        <i/>
        <sz val="11"/>
        <color rgb="FF0070C0"/>
        <rFont val="Calibri"/>
        <family val="2"/>
        <scheme val="minor"/>
      </rPr>
      <t>We will bring this risk to the brainstorm.</t>
    </r>
  </si>
  <si>
    <r>
      <t xml:space="preserve">We reviewed a trend of vendor payments and determined the following risks:
</t>
    </r>
    <r>
      <rPr>
        <u/>
        <sz val="11"/>
        <rFont val="Calibri"/>
        <family val="2"/>
        <scheme val="minor"/>
      </rPr>
      <t>Procurement Purchases</t>
    </r>
    <r>
      <rPr>
        <sz val="11"/>
        <rFont val="Calibri"/>
        <family val="2"/>
        <scheme val="minor"/>
      </rPr>
      <t xml:space="preserve">:
In 2017, the Port purchased a haul out trailer for around $156k from KROPF Industrial, Inc. There is a risk this purchase was not properly procured.
In 2018, the Port purchased a sediment dredge for around $118k from Geoforms International (DBA Jackson Specialties). There is a risk this purchase was not properly procured.
In 2017, the Port purchased a haul out tractor for around $75k from Cascade Trader, Inc. There is a risk this purchase was not properly procured.
In 2018, the Port purchased around $100k in steel pilings from James G. Murphy Co. There is a risk the Port did not properly procure this purchase.
</t>
    </r>
    <r>
      <rPr>
        <u/>
        <sz val="11"/>
        <rFont val="Calibri"/>
        <family val="2"/>
        <scheme val="minor"/>
      </rPr>
      <t>Procurement Public Works</t>
    </r>
    <r>
      <rPr>
        <sz val="11"/>
        <rFont val="Calibri"/>
        <family val="2"/>
        <scheme val="minor"/>
      </rPr>
      <t xml:space="preserve">:
Between 2017 and 2018, the Port spent $561,884 with the vendor Hill &amp; Son. Per the Port, this was for prep and rock for Morehead Industrial, for the sinkhole, and for haul out facility prep and rock. While it is unclear if those were multiple projects or part of the same project, due to the dollar amount, there is a risk the Port did not properly procure this vendor for a public works project.
</t>
    </r>
    <r>
      <rPr>
        <u/>
        <sz val="11"/>
        <rFont val="Calibri"/>
        <family val="2"/>
        <scheme val="minor"/>
      </rPr>
      <t>Property Purchases</t>
    </r>
    <r>
      <rPr>
        <sz val="11"/>
        <rFont val="Calibri"/>
        <family val="2"/>
        <scheme val="minor"/>
      </rPr>
      <t xml:space="preserve">:
In 2020, the Port purchased a piece of property from a lessor who owed around $26k to the Port. The Port paid $48,627 to Emerald Coast Title for the transaction. There is a risk the Port did not properly procure the property.
In 2019, the Port purchased properties adjacent to the Port from Charges Gary Wilson Family Trust for $98,000. There is a risk the Port did not properly procure these properties. 
</t>
    </r>
    <r>
      <rPr>
        <i/>
        <sz val="11"/>
        <color rgb="FF0070C0"/>
        <rFont val="Calibri"/>
        <family val="2"/>
        <scheme val="minor"/>
      </rPr>
      <t xml:space="preserve">
We will bring these risks to the brainstorm.</t>
    </r>
  </si>
  <si>
    <r>
      <t xml:space="preserve">These expenditures were significant, totaling $561,884.19. This appears to be for one or multiple public works projects. There is a risk this was not properly procured. </t>
    </r>
    <r>
      <rPr>
        <i/>
        <sz val="11"/>
        <color rgb="FF0070C0"/>
        <rFont val="Calibri"/>
        <family val="2"/>
        <scheme val="minor"/>
      </rPr>
      <t>We will bring this risk to the brainstorm.</t>
    </r>
  </si>
  <si>
    <t>We received vendor data through QuickBooks from Jay Personius, General Manager. We compiled the information into this spreadsheet, then reviewed vendors that had significant amounts or significant changes to follow up on. We then requested Jay Personius help determine what caused the changes to help gather information and identify potential risks. We documented any risks we decided to bring to the brainstorm in our conclusion.</t>
  </si>
  <si>
    <t>New dock flotation segments purchased replacing aged flotation segments.</t>
  </si>
  <si>
    <t>purchase of maintenance supplies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</si>
</sst>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6" x14ac:knownFonts="1">
    <font>
      <sz val="11"/>
      <color theme="1"/>
      <name val="Calibri"/>
      <family val="2"/>
      <scheme val="minor"/>
    </font>
    <font>
      <b/>
      <sz val="11"/>
      <color theme="1"/>
      <name val="Calibri"/>
      <family val="2"/>
      <scheme val="minor"/>
    </font>
    <font>
      <sz val="10"/>
      <name val="Arial"/>
      <family val="2"/>
    </font>
    <font>
      <i/>
      <sz val="11"/>
      <color rgb="FF0070C0"/>
      <name val="Calibri"/>
      <family val="2"/>
      <scheme val="minor"/>
    </font>
    <font>
      <u/>
      <sz val="11"/>
      <name val="Calibri"/>
      <family val="2"/>
      <scheme val="minor"/>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auto="1"/>
      </left>
      <right style="thick">
        <color auto="1"/>
      </right>
      <top style="thin">
        <color auto="1"/>
      </top>
      <bottom style="thick">
        <color auto="1"/>
      </bottom>
      <diagonal/>
    </border>
    <border>
      <left style="thick">
        <color auto="1"/>
      </left>
      <right style="thick">
        <color auto="1"/>
      </right>
      <top style="thin">
        <color auto="1"/>
      </top>
      <bottom style="thin">
        <color auto="1"/>
      </bottom>
      <diagonal/>
    </border>
  </borders>
  <cellStyleXfs count="2">
    <xf numFmtId="0" fontId="0" fillId="0" borderId="0"/>
    <xf numFmtId="0" fontId="2" fillId="0" borderId="0"/>
  </cellStyleXfs>
  <cellXfs count="51">
    <xf numFmtId="0" fontId="0" fillId="0" borderId="0" xfId="0"/>
    <xf numFmtId="0" fontId="0" fillId="2" borderId="0" xfId="0" applyFill="1"/>
    <xf numFmtId="0" fontId="1" fillId="3" borderId="1" xfId="0" applyFont="1" applyFill="1" applyBorder="1" applyAlignment="1">
      <alignment horizontal="center"/>
    </xf>
    <xf numFmtId="0" fontId="1" fillId="3" borderId="2" xfId="0" applyFont="1" applyFill="1" applyBorder="1" applyAlignment="1">
      <alignment horizontal="center" wrapText="1"/>
    </xf>
    <xf numFmtId="0" fontId="1" fillId="3" borderId="3" xfId="0" applyFont="1" applyFill="1" applyBorder="1" applyAlignment="1">
      <alignment horizontal="center" wrapText="1"/>
    </xf>
    <xf numFmtId="0" fontId="1" fillId="3" borderId="4" xfId="0" applyFont="1" applyFill="1" applyBorder="1" applyAlignment="1">
      <alignment horizontal="center" wrapText="1"/>
    </xf>
    <xf numFmtId="0" fontId="1" fillId="3" borderId="1" xfId="0" applyFont="1" applyFill="1" applyBorder="1" applyAlignment="1">
      <alignment vertical="center"/>
    </xf>
    <xf numFmtId="0" fontId="1" fillId="3" borderId="2" xfId="0" applyFont="1" applyFill="1" applyBorder="1" applyAlignment="1">
      <alignment horizontal="center"/>
    </xf>
    <xf numFmtId="0" fontId="0" fillId="2" borderId="0" xfId="0" applyFont="1" applyFill="1"/>
    <xf numFmtId="0" fontId="0" fillId="2" borderId="1" xfId="0" applyFill="1" applyBorder="1" applyAlignment="1">
      <alignment vertical="center"/>
    </xf>
    <xf numFmtId="44" fontId="0" fillId="2" borderId="1" xfId="0" applyNumberFormat="1" applyFill="1" applyBorder="1" applyAlignment="1">
      <alignment vertical="center"/>
    </xf>
    <xf numFmtId="44" fontId="0" fillId="4" borderId="1" xfId="0" applyNumberFormat="1" applyFill="1" applyBorder="1" applyAlignment="1">
      <alignment vertical="center"/>
    </xf>
    <xf numFmtId="44" fontId="0" fillId="2" borderId="2" xfId="0" applyNumberFormat="1" applyFill="1" applyBorder="1" applyAlignment="1">
      <alignment vertical="center"/>
    </xf>
    <xf numFmtId="44" fontId="0" fillId="2" borderId="11" xfId="0" applyNumberFormat="1" applyFill="1" applyBorder="1" applyAlignment="1">
      <alignment vertical="center"/>
    </xf>
    <xf numFmtId="10" fontId="0" fillId="2" borderId="12" xfId="0" applyNumberFormat="1" applyFill="1" applyBorder="1" applyAlignment="1">
      <alignment vertical="center"/>
    </xf>
    <xf numFmtId="44" fontId="0" fillId="4" borderId="11" xfId="0" applyNumberFormat="1" applyFill="1" applyBorder="1" applyAlignment="1">
      <alignment vertical="center"/>
    </xf>
    <xf numFmtId="10" fontId="0" fillId="4" borderId="12" xfId="0" applyNumberFormat="1" applyFill="1" applyBorder="1" applyAlignment="1">
      <alignment vertical="center"/>
    </xf>
    <xf numFmtId="0" fontId="0" fillId="2" borderId="13" xfId="0" applyFill="1" applyBorder="1" applyAlignment="1">
      <alignment vertical="center" wrapText="1"/>
    </xf>
    <xf numFmtId="0" fontId="0" fillId="2" borderId="13" xfId="0" applyFill="1" applyBorder="1" applyAlignment="1">
      <alignment vertical="center"/>
    </xf>
    <xf numFmtId="44" fontId="0" fillId="4" borderId="6" xfId="0" applyNumberFormat="1" applyFill="1" applyBorder="1" applyAlignment="1">
      <alignment vertical="center"/>
    </xf>
    <xf numFmtId="10" fontId="0" fillId="4" borderId="1" xfId="0" applyNumberFormat="1" applyFill="1" applyBorder="1" applyAlignment="1">
      <alignment vertical="center"/>
    </xf>
    <xf numFmtId="44" fontId="0" fillId="2" borderId="6" xfId="0" applyNumberFormat="1" applyFill="1" applyBorder="1" applyAlignment="1">
      <alignment vertical="center"/>
    </xf>
    <xf numFmtId="10" fontId="0" fillId="2" borderId="1" xfId="0" applyNumberFormat="1" applyFill="1" applyBorder="1" applyAlignment="1">
      <alignment vertical="center"/>
    </xf>
    <xf numFmtId="0" fontId="0" fillId="2" borderId="7" xfId="0" applyFill="1" applyBorder="1" applyAlignment="1">
      <alignment vertical="center" wrapText="1"/>
    </xf>
    <xf numFmtId="0" fontId="0" fillId="2" borderId="7" xfId="0" applyFill="1" applyBorder="1" applyAlignment="1">
      <alignment vertical="center"/>
    </xf>
    <xf numFmtId="10" fontId="0" fillId="2" borderId="7" xfId="0" applyNumberFormat="1" applyFill="1" applyBorder="1" applyAlignment="1">
      <alignment vertical="center" wrapText="1"/>
    </xf>
    <xf numFmtId="10" fontId="0" fillId="2" borderId="7" xfId="0" applyNumberFormat="1" applyFill="1" applyBorder="1" applyAlignment="1">
      <alignment vertical="center"/>
    </xf>
    <xf numFmtId="0" fontId="0" fillId="2" borderId="1" xfId="0" applyFont="1" applyFill="1" applyBorder="1" applyAlignment="1">
      <alignment horizontal="left" vertical="center"/>
    </xf>
    <xf numFmtId="44" fontId="0" fillId="2" borderId="1" xfId="0" applyNumberFormat="1" applyFont="1" applyFill="1" applyBorder="1" applyAlignment="1">
      <alignment horizontal="center" vertical="center"/>
    </xf>
    <xf numFmtId="44" fontId="0" fillId="2" borderId="2" xfId="0" applyNumberFormat="1" applyFont="1" applyFill="1" applyBorder="1" applyAlignment="1">
      <alignment horizontal="center" vertical="center"/>
    </xf>
    <xf numFmtId="0" fontId="0" fillId="2" borderId="8"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4" borderId="7" xfId="0" applyFill="1" applyBorder="1" applyAlignment="1">
      <alignment vertical="center" wrapText="1"/>
    </xf>
    <xf numFmtId="44" fontId="0" fillId="4" borderId="2" xfId="0" applyNumberFormat="1" applyFill="1" applyBorder="1" applyAlignment="1">
      <alignment vertical="center"/>
    </xf>
    <xf numFmtId="10" fontId="0" fillId="4" borderId="7" xfId="0" applyNumberFormat="1" applyFill="1" applyBorder="1" applyAlignment="1">
      <alignment vertical="center" wrapText="1"/>
    </xf>
    <xf numFmtId="0" fontId="0" fillId="2" borderId="14" xfId="0" applyFill="1" applyBorder="1"/>
    <xf numFmtId="0" fontId="0" fillId="2" borderId="15" xfId="0" applyFill="1" applyBorder="1"/>
    <xf numFmtId="0" fontId="0" fillId="2" borderId="1" xfId="0" applyFill="1" applyBorder="1" applyAlignment="1">
      <alignment vertical="center" wrapText="1"/>
    </xf>
    <xf numFmtId="0" fontId="1" fillId="3" borderId="5" xfId="0" applyFont="1" applyFill="1" applyBorder="1" applyAlignment="1">
      <alignment horizontal="center" wrapText="1"/>
    </xf>
    <xf numFmtId="0" fontId="0" fillId="2" borderId="0" xfId="0" applyFill="1" applyAlignment="1">
      <alignment vertical="center"/>
    </xf>
    <xf numFmtId="0" fontId="1" fillId="3" borderId="5" xfId="0" applyFont="1" applyFill="1" applyBorder="1" applyAlignment="1">
      <alignment horizontal="center" vertical="center" wrapText="1"/>
    </xf>
    <xf numFmtId="0" fontId="0" fillId="2" borderId="15" xfId="0" applyFill="1" applyBorder="1" applyAlignment="1">
      <alignment vertical="center"/>
    </xf>
    <xf numFmtId="0" fontId="0" fillId="4" borderId="15" xfId="0" applyFill="1" applyBorder="1" applyAlignment="1">
      <alignment vertical="center" wrapText="1"/>
    </xf>
    <xf numFmtId="0" fontId="0" fillId="4" borderId="15" xfId="0" applyFill="1" applyBorder="1" applyAlignment="1">
      <alignment horizontal="left" vertical="center" wrapText="1"/>
    </xf>
    <xf numFmtId="0" fontId="0" fillId="4" borderId="15" xfId="0" applyFont="1" applyFill="1" applyBorder="1" applyAlignment="1">
      <alignment wrapText="1"/>
    </xf>
    <xf numFmtId="10" fontId="0" fillId="4" borderId="13" xfId="0" applyNumberFormat="1" applyFill="1" applyBorder="1" applyAlignment="1">
      <alignment vertical="center" wrapText="1"/>
    </xf>
    <xf numFmtId="0" fontId="0" fillId="2" borderId="1" xfId="0" applyFill="1" applyBorder="1"/>
    <xf numFmtId="0" fontId="0" fillId="2" borderId="1" xfId="0" applyFill="1" applyBorder="1" applyAlignment="1">
      <alignment wrapText="1"/>
    </xf>
    <xf numFmtId="0" fontId="0" fillId="2" borderId="1" xfId="0" applyFill="1" applyBorder="1" applyAlignment="1">
      <alignment vertical="top" wrapText="1"/>
    </xf>
    <xf numFmtId="44" fontId="0" fillId="5" borderId="2" xfId="0" applyNumberFormat="1" applyFill="1" applyBorder="1" applyAlignment="1">
      <alignmen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61A511D375814A7CA4FA5230F6E80CB5/7442DADCE3964A8D9F41CB9CDBBA62AA/"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xdr:col>
      <xdr:colOff>2362530</xdr:colOff>
      <xdr:row>3</xdr:row>
      <xdr:rowOff>181000</xdr:rowOff>
    </xdr:to>
    <xdr:pic>
      <xdr:nvPicPr>
        <xdr:cNvPr id="3" name="Picture 2" descr="Planning Analytical Procedures||61A511D375814A7CA4FA5230F6E80CB5|4|4">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52475" y="3676650"/>
          <a:ext cx="236253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48"/>
  <sheetViews>
    <sheetView tabSelected="1" zoomScale="70" zoomScaleNormal="70" workbookViewId="0">
      <selection activeCell="B3" sqref="B3:N3"/>
    </sheetView>
  </sheetViews>
  <sheetFormatPr defaultRowHeight="15" x14ac:dyDescent="0.25"/>
  <cols>
    <col min="1" max="1" width="11.28515625" style="1" customWidth="1"/>
    <col min="2" max="2" width="40.85546875" style="1" customWidth="1"/>
    <col min="3" max="4" width="14.85546875" style="1" bestFit="1" customWidth="1"/>
    <col min="5" max="5" width="14.42578125" style="1" bestFit="1" customWidth="1"/>
    <col min="6" max="6" width="14.85546875" style="1" bestFit="1" customWidth="1"/>
    <col min="7" max="7" width="14.42578125" style="1" bestFit="1" customWidth="1"/>
    <col min="8" max="8" width="16.85546875" style="1" customWidth="1"/>
    <col min="9" max="9" width="16.140625" style="1" customWidth="1"/>
    <col min="10" max="10" width="14.28515625" style="1" customWidth="1"/>
    <col min="11" max="11" width="20.7109375" style="1" customWidth="1"/>
    <col min="12" max="12" width="15.85546875" style="1" customWidth="1"/>
    <col min="13" max="13" width="14.7109375" style="1" customWidth="1"/>
    <col min="14" max="14" width="20.7109375" style="1" customWidth="1"/>
    <col min="15" max="15" width="15.42578125" style="1" customWidth="1"/>
    <col min="16" max="16" width="14" style="1" customWidth="1"/>
    <col min="17" max="17" width="20.7109375" style="1" customWidth="1"/>
    <col min="18" max="19" width="15" style="1" customWidth="1"/>
    <col min="20" max="20" width="20.7109375" style="1" customWidth="1"/>
    <col min="21" max="21" width="20.7109375" style="40" customWidth="1"/>
    <col min="22" max="16384" width="9.140625" style="1"/>
  </cols>
  <sheetData>
    <row r="1" spans="1:21" x14ac:dyDescent="0.25">
      <c r="A1" s="6" t="s">
        <v>224</v>
      </c>
      <c r="B1" s="47" t="s">
        <v>228</v>
      </c>
      <c r="C1" s="47"/>
      <c r="D1" s="47"/>
      <c r="E1" s="47"/>
      <c r="F1" s="47"/>
      <c r="G1" s="47"/>
      <c r="H1" s="47"/>
      <c r="I1" s="47"/>
      <c r="J1" s="47"/>
      <c r="K1" s="47"/>
      <c r="L1" s="47"/>
      <c r="M1" s="47"/>
      <c r="N1" s="47"/>
      <c r="U1" s="1"/>
    </row>
    <row r="2" spans="1:21" ht="32.25" customHeight="1" x14ac:dyDescent="0.25">
      <c r="A2" s="6" t="s">
        <v>225</v>
      </c>
      <c r="B2" s="48" t="s">
        <v>299</v>
      </c>
      <c r="C2" s="48"/>
      <c r="D2" s="48"/>
      <c r="E2" s="48"/>
      <c r="F2" s="48"/>
      <c r="G2" s="48"/>
      <c r="H2" s="48"/>
      <c r="I2" s="48"/>
      <c r="J2" s="48"/>
      <c r="K2" s="48"/>
      <c r="L2" s="48"/>
      <c r="M2" s="48"/>
      <c r="N2" s="48"/>
      <c r="U2" s="1"/>
    </row>
    <row r="3" spans="1:21" ht="242.25" customHeight="1" x14ac:dyDescent="0.25">
      <c r="A3" s="6" t="s">
        <v>226</v>
      </c>
      <c r="B3" s="49" t="s">
        <v>297</v>
      </c>
      <c r="C3" s="49"/>
      <c r="D3" s="49"/>
      <c r="E3" s="49"/>
      <c r="F3" s="49"/>
      <c r="G3" s="49"/>
      <c r="H3" s="49"/>
      <c r="I3" s="49"/>
      <c r="J3" s="49"/>
      <c r="K3" s="49"/>
      <c r="L3" s="49"/>
      <c r="M3" s="49"/>
      <c r="N3" s="49"/>
      <c r="U3" s="1"/>
    </row>
    <row r="4" spans="1:21" x14ac:dyDescent="0.25">
      <c r="A4" s="6" t="s">
        <v>227</v>
      </c>
      <c r="B4" s="47"/>
      <c r="C4" s="47"/>
      <c r="D4" s="47"/>
      <c r="E4" s="47"/>
      <c r="F4" s="47"/>
      <c r="G4" s="47"/>
      <c r="H4" s="47"/>
      <c r="I4" s="47"/>
      <c r="J4" s="47"/>
      <c r="K4" s="47"/>
      <c r="L4" s="47"/>
      <c r="M4" s="47"/>
      <c r="N4" s="47"/>
      <c r="U4" s="1"/>
    </row>
    <row r="5" spans="1:21" ht="15.75" thickBot="1" x14ac:dyDescent="0.3"/>
    <row r="6" spans="1:21" ht="45.75" thickTop="1" x14ac:dyDescent="0.25">
      <c r="B6" s="2" t="s">
        <v>217</v>
      </c>
      <c r="C6" s="2">
        <v>2016</v>
      </c>
      <c r="D6" s="2">
        <v>2017</v>
      </c>
      <c r="E6" s="2">
        <v>2018</v>
      </c>
      <c r="F6" s="2">
        <v>2019</v>
      </c>
      <c r="G6" s="7">
        <v>2020</v>
      </c>
      <c r="H6" s="3" t="s">
        <v>255</v>
      </c>
      <c r="I6" s="4" t="s">
        <v>218</v>
      </c>
      <c r="J6" s="5" t="s">
        <v>221</v>
      </c>
      <c r="K6" s="39" t="s">
        <v>284</v>
      </c>
      <c r="L6" s="4" t="s">
        <v>219</v>
      </c>
      <c r="M6" s="5" t="s">
        <v>222</v>
      </c>
      <c r="N6" s="39" t="s">
        <v>284</v>
      </c>
      <c r="O6" s="4" t="s">
        <v>220</v>
      </c>
      <c r="P6" s="5" t="s">
        <v>223</v>
      </c>
      <c r="Q6" s="39" t="s">
        <v>284</v>
      </c>
      <c r="R6" s="4" t="s">
        <v>229</v>
      </c>
      <c r="S6" s="5" t="s">
        <v>230</v>
      </c>
      <c r="T6" s="39" t="s">
        <v>284</v>
      </c>
      <c r="U6" s="41" t="s">
        <v>285</v>
      </c>
    </row>
    <row r="7" spans="1:21" s="8" customFormat="1" ht="75" x14ac:dyDescent="0.25">
      <c r="B7" s="9" t="s">
        <v>124</v>
      </c>
      <c r="C7" s="11">
        <v>0</v>
      </c>
      <c r="D7" s="11">
        <v>162000</v>
      </c>
      <c r="E7" s="10">
        <v>20651.689999999999</v>
      </c>
      <c r="F7" s="10">
        <v>0</v>
      </c>
      <c r="G7" s="12">
        <v>0</v>
      </c>
      <c r="H7" s="50">
        <f t="shared" ref="H7:H70" si="0">C7+D7+E7+F7+G7</f>
        <v>182651.69</v>
      </c>
      <c r="I7" s="15">
        <f t="shared" ref="I7:I70" si="1">D7-C7</f>
        <v>162000</v>
      </c>
      <c r="J7" s="16">
        <v>1</v>
      </c>
      <c r="K7" s="46" t="s">
        <v>257</v>
      </c>
      <c r="L7" s="13">
        <f t="shared" ref="L7:L70" si="2">E7-D7</f>
        <v>-141348.31</v>
      </c>
      <c r="M7" s="14">
        <f t="shared" ref="M7:M67" si="3">L7/D7</f>
        <v>-0.8725204320987654</v>
      </c>
      <c r="N7" s="25"/>
      <c r="O7" s="13">
        <f t="shared" ref="O7:O70" si="4">F7-E7</f>
        <v>-20651.689999999999</v>
      </c>
      <c r="P7" s="14">
        <f t="shared" ref="P7:P64" si="5">O7/E7</f>
        <v>-1</v>
      </c>
      <c r="Q7" s="17"/>
      <c r="R7" s="13">
        <f t="shared" ref="R7:R70" si="6">G7-F7</f>
        <v>0</v>
      </c>
      <c r="S7" s="14">
        <v>0</v>
      </c>
      <c r="T7" s="18"/>
      <c r="U7" s="45" t="s">
        <v>296</v>
      </c>
    </row>
    <row r="8" spans="1:21" ht="75" x14ac:dyDescent="0.25">
      <c r="B8" s="9" t="s">
        <v>163</v>
      </c>
      <c r="C8" s="10">
        <v>0</v>
      </c>
      <c r="D8" s="11">
        <v>0</v>
      </c>
      <c r="E8" s="11">
        <v>118260.5</v>
      </c>
      <c r="F8" s="10">
        <v>0</v>
      </c>
      <c r="G8" s="12">
        <v>0</v>
      </c>
      <c r="H8" s="50">
        <f t="shared" si="0"/>
        <v>118260.5</v>
      </c>
      <c r="I8" s="21">
        <f t="shared" si="1"/>
        <v>0</v>
      </c>
      <c r="J8" s="22">
        <v>0</v>
      </c>
      <c r="K8" s="25"/>
      <c r="L8" s="19">
        <f t="shared" si="2"/>
        <v>118260.5</v>
      </c>
      <c r="M8" s="20">
        <v>1</v>
      </c>
      <c r="N8" s="35" t="s">
        <v>266</v>
      </c>
      <c r="O8" s="21">
        <f t="shared" si="4"/>
        <v>-118260.5</v>
      </c>
      <c r="P8" s="22">
        <f t="shared" si="5"/>
        <v>-1</v>
      </c>
      <c r="Q8" s="23"/>
      <c r="R8" s="21">
        <f t="shared" si="6"/>
        <v>0</v>
      </c>
      <c r="S8" s="22">
        <v>0</v>
      </c>
      <c r="T8" s="24"/>
      <c r="U8" s="45" t="s">
        <v>296</v>
      </c>
    </row>
    <row r="9" spans="1:21" ht="75" x14ac:dyDescent="0.25">
      <c r="B9" s="9" t="s">
        <v>105</v>
      </c>
      <c r="C9" s="11">
        <v>0</v>
      </c>
      <c r="D9" s="11">
        <v>75600</v>
      </c>
      <c r="E9" s="10">
        <v>0</v>
      </c>
      <c r="F9" s="10">
        <v>0</v>
      </c>
      <c r="G9" s="12">
        <v>0</v>
      </c>
      <c r="H9" s="50">
        <f t="shared" si="0"/>
        <v>75600</v>
      </c>
      <c r="I9" s="19">
        <f t="shared" si="1"/>
        <v>75600</v>
      </c>
      <c r="J9" s="20">
        <v>1</v>
      </c>
      <c r="K9" s="35" t="s">
        <v>260</v>
      </c>
      <c r="L9" s="21">
        <f t="shared" si="2"/>
        <v>-75600</v>
      </c>
      <c r="M9" s="22">
        <f t="shared" si="3"/>
        <v>-1</v>
      </c>
      <c r="N9" s="25"/>
      <c r="O9" s="21">
        <f t="shared" si="4"/>
        <v>0</v>
      </c>
      <c r="P9" s="22">
        <v>0</v>
      </c>
      <c r="Q9" s="23"/>
      <c r="R9" s="21">
        <f t="shared" si="6"/>
        <v>0</v>
      </c>
      <c r="S9" s="22">
        <v>0</v>
      </c>
      <c r="T9" s="24"/>
      <c r="U9" s="45" t="s">
        <v>296</v>
      </c>
    </row>
    <row r="10" spans="1:21" x14ac:dyDescent="0.25">
      <c r="B10" s="9" t="s">
        <v>10</v>
      </c>
      <c r="C10" s="10">
        <v>68742</v>
      </c>
      <c r="D10" s="10">
        <v>0</v>
      </c>
      <c r="E10" s="10">
        <v>0</v>
      </c>
      <c r="F10" s="10">
        <v>0</v>
      </c>
      <c r="G10" s="12">
        <v>0</v>
      </c>
      <c r="H10" s="50">
        <f t="shared" si="0"/>
        <v>68742</v>
      </c>
      <c r="I10" s="21">
        <f t="shared" si="1"/>
        <v>-68742</v>
      </c>
      <c r="J10" s="22">
        <f t="shared" ref="J10:J70" si="7">I10/C10</f>
        <v>-1</v>
      </c>
      <c r="K10" s="25"/>
      <c r="L10" s="21">
        <f t="shared" si="2"/>
        <v>0</v>
      </c>
      <c r="M10" s="22">
        <v>0</v>
      </c>
      <c r="N10" s="25"/>
      <c r="O10" s="21">
        <f t="shared" si="4"/>
        <v>0</v>
      </c>
      <c r="P10" s="22">
        <v>0</v>
      </c>
      <c r="Q10" s="23"/>
      <c r="R10" s="21">
        <f t="shared" si="6"/>
        <v>0</v>
      </c>
      <c r="S10" s="22">
        <v>0</v>
      </c>
      <c r="T10" s="24"/>
      <c r="U10" s="37"/>
    </row>
    <row r="11" spans="1:21" x14ac:dyDescent="0.25">
      <c r="B11" s="9" t="s">
        <v>12</v>
      </c>
      <c r="C11" s="10">
        <v>37124.01</v>
      </c>
      <c r="D11" s="10">
        <v>0</v>
      </c>
      <c r="E11" s="10">
        <v>0</v>
      </c>
      <c r="F11" s="10">
        <v>0</v>
      </c>
      <c r="G11" s="12">
        <v>0</v>
      </c>
      <c r="H11" s="50">
        <f t="shared" si="0"/>
        <v>37124.01</v>
      </c>
      <c r="I11" s="21">
        <f t="shared" si="1"/>
        <v>-37124.01</v>
      </c>
      <c r="J11" s="22">
        <f t="shared" si="7"/>
        <v>-1</v>
      </c>
      <c r="K11" s="25"/>
      <c r="L11" s="21">
        <f t="shared" si="2"/>
        <v>0</v>
      </c>
      <c r="M11" s="22">
        <v>0</v>
      </c>
      <c r="N11" s="25"/>
      <c r="O11" s="21">
        <f t="shared" si="4"/>
        <v>0</v>
      </c>
      <c r="P11" s="22">
        <v>0</v>
      </c>
      <c r="Q11" s="23"/>
      <c r="R11" s="21">
        <f t="shared" si="6"/>
        <v>0</v>
      </c>
      <c r="S11" s="22">
        <v>0</v>
      </c>
      <c r="T11" s="24"/>
      <c r="U11" s="37"/>
    </row>
    <row r="12" spans="1:21" ht="105" x14ac:dyDescent="0.25">
      <c r="B12" s="9" t="s">
        <v>139</v>
      </c>
      <c r="C12" s="11">
        <v>0</v>
      </c>
      <c r="D12" s="11">
        <v>23570.350000000002</v>
      </c>
      <c r="E12" s="10">
        <v>12918.75</v>
      </c>
      <c r="F12" s="10">
        <v>0</v>
      </c>
      <c r="G12" s="12">
        <v>0</v>
      </c>
      <c r="H12" s="50">
        <f t="shared" si="0"/>
        <v>36489.100000000006</v>
      </c>
      <c r="I12" s="19">
        <f t="shared" si="1"/>
        <v>23570.350000000002</v>
      </c>
      <c r="J12" s="20">
        <v>1</v>
      </c>
      <c r="K12" s="35" t="s">
        <v>261</v>
      </c>
      <c r="L12" s="21">
        <f t="shared" si="2"/>
        <v>-10651.600000000002</v>
      </c>
      <c r="M12" s="22">
        <f t="shared" si="3"/>
        <v>-0.45190673876289494</v>
      </c>
      <c r="N12" s="25"/>
      <c r="O12" s="21">
        <f t="shared" si="4"/>
        <v>-12918.75</v>
      </c>
      <c r="P12" s="22">
        <f t="shared" si="5"/>
        <v>-1</v>
      </c>
      <c r="Q12" s="23"/>
      <c r="R12" s="21">
        <f t="shared" si="6"/>
        <v>0</v>
      </c>
      <c r="S12" s="22">
        <v>0</v>
      </c>
      <c r="T12" s="24"/>
      <c r="U12" s="43" t="s">
        <v>287</v>
      </c>
    </row>
    <row r="13" spans="1:21" ht="105" x14ac:dyDescent="0.25">
      <c r="B13" s="9" t="s">
        <v>137</v>
      </c>
      <c r="C13" s="11">
        <v>0</v>
      </c>
      <c r="D13" s="11">
        <v>13997.5</v>
      </c>
      <c r="E13" s="10">
        <v>16237.11</v>
      </c>
      <c r="F13" s="10">
        <v>0</v>
      </c>
      <c r="G13" s="12">
        <v>0</v>
      </c>
      <c r="H13" s="50">
        <f t="shared" si="0"/>
        <v>30234.61</v>
      </c>
      <c r="I13" s="19">
        <f t="shared" si="1"/>
        <v>13997.5</v>
      </c>
      <c r="J13" s="20">
        <v>1</v>
      </c>
      <c r="K13" s="35" t="s">
        <v>262</v>
      </c>
      <c r="L13" s="21">
        <f t="shared" si="2"/>
        <v>2239.6100000000006</v>
      </c>
      <c r="M13" s="22">
        <f t="shared" si="3"/>
        <v>0.16000071441328814</v>
      </c>
      <c r="N13" s="25"/>
      <c r="O13" s="21">
        <f t="shared" si="4"/>
        <v>-16237.11</v>
      </c>
      <c r="P13" s="22">
        <f t="shared" si="5"/>
        <v>-1</v>
      </c>
      <c r="Q13" s="23"/>
      <c r="R13" s="21">
        <f t="shared" si="6"/>
        <v>0</v>
      </c>
      <c r="S13" s="22">
        <v>0</v>
      </c>
      <c r="T13" s="24"/>
      <c r="U13" s="43" t="s">
        <v>287</v>
      </c>
    </row>
    <row r="14" spans="1:21" ht="150" x14ac:dyDescent="0.25">
      <c r="B14" s="38" t="s">
        <v>241</v>
      </c>
      <c r="C14" s="10">
        <v>0</v>
      </c>
      <c r="D14" s="10">
        <v>0</v>
      </c>
      <c r="E14" s="10">
        <v>0</v>
      </c>
      <c r="F14" s="11">
        <v>0</v>
      </c>
      <c r="G14" s="34">
        <v>29505.7</v>
      </c>
      <c r="H14" s="50">
        <f t="shared" si="0"/>
        <v>29505.7</v>
      </c>
      <c r="I14" s="21">
        <f t="shared" si="1"/>
        <v>0</v>
      </c>
      <c r="J14" s="22">
        <v>0</v>
      </c>
      <c r="K14" s="25"/>
      <c r="L14" s="21">
        <f t="shared" si="2"/>
        <v>0</v>
      </c>
      <c r="M14" s="22">
        <v>0</v>
      </c>
      <c r="N14" s="25"/>
      <c r="O14" s="21">
        <f t="shared" si="4"/>
        <v>0</v>
      </c>
      <c r="P14" s="22">
        <v>0</v>
      </c>
      <c r="Q14" s="23"/>
      <c r="R14" s="19">
        <f t="shared" si="6"/>
        <v>29505.7</v>
      </c>
      <c r="S14" s="20">
        <v>1</v>
      </c>
      <c r="T14" s="33" t="s">
        <v>278</v>
      </c>
      <c r="U14" s="44" t="s">
        <v>286</v>
      </c>
    </row>
    <row r="15" spans="1:21" ht="90" x14ac:dyDescent="0.25">
      <c r="B15" s="9" t="s">
        <v>245</v>
      </c>
      <c r="C15" s="10">
        <v>0</v>
      </c>
      <c r="D15" s="10">
        <v>0</v>
      </c>
      <c r="E15" s="10">
        <v>0</v>
      </c>
      <c r="F15" s="11">
        <v>0</v>
      </c>
      <c r="G15" s="34">
        <v>25460.799999999999</v>
      </c>
      <c r="H15" s="50">
        <f t="shared" si="0"/>
        <v>25460.799999999999</v>
      </c>
      <c r="I15" s="21">
        <f t="shared" si="1"/>
        <v>0</v>
      </c>
      <c r="J15" s="22">
        <v>0</v>
      </c>
      <c r="K15" s="25"/>
      <c r="L15" s="21">
        <f t="shared" si="2"/>
        <v>0</v>
      </c>
      <c r="M15" s="22">
        <v>0</v>
      </c>
      <c r="N15" s="25"/>
      <c r="O15" s="21">
        <f t="shared" si="4"/>
        <v>0</v>
      </c>
      <c r="P15" s="22">
        <v>0</v>
      </c>
      <c r="Q15" s="23"/>
      <c r="R15" s="19">
        <f t="shared" si="6"/>
        <v>25460.799999999999</v>
      </c>
      <c r="S15" s="20">
        <v>1</v>
      </c>
      <c r="T15" s="33" t="s">
        <v>300</v>
      </c>
      <c r="U15" s="43" t="s">
        <v>287</v>
      </c>
    </row>
    <row r="16" spans="1:21" x14ac:dyDescent="0.25">
      <c r="B16" s="9" t="s">
        <v>20</v>
      </c>
      <c r="C16" s="10">
        <v>22326.84</v>
      </c>
      <c r="D16" s="10">
        <v>0</v>
      </c>
      <c r="E16" s="10">
        <v>0</v>
      </c>
      <c r="F16" s="10">
        <v>0</v>
      </c>
      <c r="G16" s="12">
        <v>0</v>
      </c>
      <c r="H16" s="50">
        <f t="shared" si="0"/>
        <v>22326.84</v>
      </c>
      <c r="I16" s="21">
        <f t="shared" si="1"/>
        <v>-22326.84</v>
      </c>
      <c r="J16" s="22">
        <f t="shared" si="7"/>
        <v>-1</v>
      </c>
      <c r="K16" s="25"/>
      <c r="L16" s="21">
        <f t="shared" si="2"/>
        <v>0</v>
      </c>
      <c r="M16" s="22">
        <v>0</v>
      </c>
      <c r="N16" s="25"/>
      <c r="O16" s="21">
        <f t="shared" si="4"/>
        <v>0</v>
      </c>
      <c r="P16" s="22">
        <v>0</v>
      </c>
      <c r="Q16" s="23"/>
      <c r="R16" s="21">
        <f t="shared" si="6"/>
        <v>0</v>
      </c>
      <c r="S16" s="22">
        <v>0</v>
      </c>
      <c r="T16" s="24"/>
      <c r="U16" s="37"/>
    </row>
    <row r="17" spans="2:21" x14ac:dyDescent="0.25">
      <c r="B17" s="9" t="s">
        <v>4</v>
      </c>
      <c r="C17" s="10">
        <v>22035.19</v>
      </c>
      <c r="D17" s="10">
        <v>0</v>
      </c>
      <c r="E17" s="10">
        <v>0</v>
      </c>
      <c r="F17" s="10">
        <v>0</v>
      </c>
      <c r="G17" s="12">
        <v>0</v>
      </c>
      <c r="H17" s="50">
        <f t="shared" si="0"/>
        <v>22035.19</v>
      </c>
      <c r="I17" s="21">
        <f t="shared" si="1"/>
        <v>-22035.19</v>
      </c>
      <c r="J17" s="22">
        <f t="shared" si="7"/>
        <v>-1</v>
      </c>
      <c r="K17" s="25"/>
      <c r="L17" s="21">
        <f t="shared" si="2"/>
        <v>0</v>
      </c>
      <c r="M17" s="22">
        <v>0</v>
      </c>
      <c r="N17" s="25"/>
      <c r="O17" s="21">
        <f t="shared" si="4"/>
        <v>0</v>
      </c>
      <c r="P17" s="22">
        <v>0</v>
      </c>
      <c r="Q17" s="23"/>
      <c r="R17" s="21">
        <f t="shared" si="6"/>
        <v>0</v>
      </c>
      <c r="S17" s="22">
        <v>0</v>
      </c>
      <c r="T17" s="24"/>
      <c r="U17" s="37"/>
    </row>
    <row r="18" spans="2:21" ht="90" x14ac:dyDescent="0.25">
      <c r="B18" s="9" t="s">
        <v>237</v>
      </c>
      <c r="C18" s="10">
        <v>0</v>
      </c>
      <c r="D18" s="10">
        <v>0</v>
      </c>
      <c r="E18" s="10">
        <v>0</v>
      </c>
      <c r="F18" s="11">
        <v>0</v>
      </c>
      <c r="G18" s="34">
        <v>21034.71</v>
      </c>
      <c r="H18" s="50">
        <f t="shared" si="0"/>
        <v>21034.71</v>
      </c>
      <c r="I18" s="21">
        <f t="shared" si="1"/>
        <v>0</v>
      </c>
      <c r="J18" s="22">
        <v>0</v>
      </c>
      <c r="K18" s="25"/>
      <c r="L18" s="21">
        <f t="shared" si="2"/>
        <v>0</v>
      </c>
      <c r="M18" s="22">
        <v>0</v>
      </c>
      <c r="N18" s="25"/>
      <c r="O18" s="21">
        <f t="shared" si="4"/>
        <v>0</v>
      </c>
      <c r="P18" s="22">
        <v>0</v>
      </c>
      <c r="Q18" s="23"/>
      <c r="R18" s="19">
        <f t="shared" si="6"/>
        <v>21034.71</v>
      </c>
      <c r="S18" s="20">
        <v>1</v>
      </c>
      <c r="T18" s="33" t="s">
        <v>279</v>
      </c>
      <c r="U18" s="43" t="s">
        <v>287</v>
      </c>
    </row>
    <row r="19" spans="2:21" x14ac:dyDescent="0.25">
      <c r="B19" s="9" t="s">
        <v>34</v>
      </c>
      <c r="C19" s="10">
        <v>322.37</v>
      </c>
      <c r="D19" s="10">
        <v>5328.48</v>
      </c>
      <c r="E19" s="10">
        <v>14023.26</v>
      </c>
      <c r="F19" s="10">
        <v>0</v>
      </c>
      <c r="G19" s="12">
        <v>0</v>
      </c>
      <c r="H19" s="50">
        <f t="shared" si="0"/>
        <v>19674.11</v>
      </c>
      <c r="I19" s="21">
        <f t="shared" si="1"/>
        <v>5006.1099999999997</v>
      </c>
      <c r="J19" s="22">
        <f t="shared" si="7"/>
        <v>15.529081490213107</v>
      </c>
      <c r="K19" s="25"/>
      <c r="L19" s="21">
        <f t="shared" si="2"/>
        <v>8694.7800000000007</v>
      </c>
      <c r="M19" s="22">
        <f t="shared" si="3"/>
        <v>1.6317561480947664</v>
      </c>
      <c r="N19" s="25"/>
      <c r="O19" s="21">
        <f t="shared" si="4"/>
        <v>-14023.26</v>
      </c>
      <c r="P19" s="22">
        <f t="shared" si="5"/>
        <v>-1</v>
      </c>
      <c r="Q19" s="23"/>
      <c r="R19" s="21">
        <f t="shared" si="6"/>
        <v>0</v>
      </c>
      <c r="S19" s="22">
        <v>0</v>
      </c>
      <c r="T19" s="24"/>
      <c r="U19" s="37"/>
    </row>
    <row r="20" spans="2:21" x14ac:dyDescent="0.25">
      <c r="B20" s="9" t="s">
        <v>172</v>
      </c>
      <c r="C20" s="10">
        <v>0</v>
      </c>
      <c r="D20" s="10">
        <v>0</v>
      </c>
      <c r="E20" s="10">
        <v>13944.9</v>
      </c>
      <c r="F20" s="10">
        <v>0</v>
      </c>
      <c r="G20" s="12">
        <v>0</v>
      </c>
      <c r="H20" s="50">
        <f t="shared" si="0"/>
        <v>13944.9</v>
      </c>
      <c r="I20" s="21">
        <f t="shared" si="1"/>
        <v>0</v>
      </c>
      <c r="J20" s="22">
        <v>0</v>
      </c>
      <c r="K20" s="25"/>
      <c r="L20" s="21">
        <f t="shared" si="2"/>
        <v>13944.9</v>
      </c>
      <c r="M20" s="22">
        <v>1</v>
      </c>
      <c r="N20" s="25"/>
      <c r="O20" s="21">
        <f t="shared" si="4"/>
        <v>-13944.9</v>
      </c>
      <c r="P20" s="22">
        <f t="shared" si="5"/>
        <v>-1</v>
      </c>
      <c r="Q20" s="23"/>
      <c r="R20" s="21">
        <f t="shared" si="6"/>
        <v>0</v>
      </c>
      <c r="S20" s="22">
        <v>0</v>
      </c>
      <c r="T20" s="24"/>
      <c r="U20" s="37"/>
    </row>
    <row r="21" spans="2:21" x14ac:dyDescent="0.25">
      <c r="B21" s="9" t="s">
        <v>240</v>
      </c>
      <c r="C21" s="10">
        <v>0</v>
      </c>
      <c r="D21" s="10">
        <v>0</v>
      </c>
      <c r="E21" s="10">
        <v>0</v>
      </c>
      <c r="F21" s="10">
        <v>0</v>
      </c>
      <c r="G21" s="12">
        <v>13338.96</v>
      </c>
      <c r="H21" s="50">
        <f t="shared" si="0"/>
        <v>13338.96</v>
      </c>
      <c r="I21" s="21">
        <f t="shared" si="1"/>
        <v>0</v>
      </c>
      <c r="J21" s="22">
        <v>0</v>
      </c>
      <c r="K21" s="25"/>
      <c r="L21" s="21">
        <f t="shared" si="2"/>
        <v>0</v>
      </c>
      <c r="M21" s="22">
        <v>0</v>
      </c>
      <c r="N21" s="25"/>
      <c r="O21" s="21">
        <f t="shared" si="4"/>
        <v>0</v>
      </c>
      <c r="P21" s="22">
        <v>0</v>
      </c>
      <c r="Q21" s="23"/>
      <c r="R21" s="21">
        <f t="shared" si="6"/>
        <v>13338.96</v>
      </c>
      <c r="S21" s="22">
        <v>1</v>
      </c>
      <c r="T21" s="24"/>
      <c r="U21" s="42"/>
    </row>
    <row r="22" spans="2:21" x14ac:dyDescent="0.25">
      <c r="B22" s="9" t="s">
        <v>162</v>
      </c>
      <c r="C22" s="10">
        <v>0</v>
      </c>
      <c r="D22" s="10">
        <v>0</v>
      </c>
      <c r="E22" s="10">
        <v>12607.49</v>
      </c>
      <c r="F22" s="10">
        <v>0</v>
      </c>
      <c r="G22" s="12">
        <v>0</v>
      </c>
      <c r="H22" s="50">
        <f t="shared" si="0"/>
        <v>12607.49</v>
      </c>
      <c r="I22" s="21">
        <f t="shared" si="1"/>
        <v>0</v>
      </c>
      <c r="J22" s="22">
        <v>0</v>
      </c>
      <c r="K22" s="25"/>
      <c r="L22" s="21">
        <f t="shared" si="2"/>
        <v>12607.49</v>
      </c>
      <c r="M22" s="22">
        <v>1</v>
      </c>
      <c r="N22" s="25"/>
      <c r="O22" s="21">
        <f t="shared" si="4"/>
        <v>-12607.49</v>
      </c>
      <c r="P22" s="22">
        <f t="shared" si="5"/>
        <v>-1</v>
      </c>
      <c r="Q22" s="23"/>
      <c r="R22" s="21">
        <f t="shared" si="6"/>
        <v>0</v>
      </c>
      <c r="S22" s="22">
        <v>0</v>
      </c>
      <c r="T22" s="24"/>
      <c r="U22" s="37"/>
    </row>
    <row r="23" spans="2:21" x14ac:dyDescent="0.25">
      <c r="B23" s="9" t="s">
        <v>83</v>
      </c>
      <c r="C23" s="10">
        <v>11749.900000000001</v>
      </c>
      <c r="D23" s="10">
        <v>0</v>
      </c>
      <c r="E23" s="10">
        <v>0</v>
      </c>
      <c r="F23" s="10">
        <v>0</v>
      </c>
      <c r="G23" s="12">
        <v>0</v>
      </c>
      <c r="H23" s="50">
        <f t="shared" si="0"/>
        <v>11749.900000000001</v>
      </c>
      <c r="I23" s="21">
        <f t="shared" si="1"/>
        <v>-11749.900000000001</v>
      </c>
      <c r="J23" s="22">
        <f t="shared" si="7"/>
        <v>-1</v>
      </c>
      <c r="K23" s="25"/>
      <c r="L23" s="21">
        <f t="shared" si="2"/>
        <v>0</v>
      </c>
      <c r="M23" s="22">
        <v>0</v>
      </c>
      <c r="N23" s="25"/>
      <c r="O23" s="21">
        <f t="shared" si="4"/>
        <v>0</v>
      </c>
      <c r="P23" s="22">
        <v>0</v>
      </c>
      <c r="Q23" s="23"/>
      <c r="R23" s="21">
        <f t="shared" si="6"/>
        <v>0</v>
      </c>
      <c r="S23" s="22">
        <v>0</v>
      </c>
      <c r="T23" s="24"/>
      <c r="U23" s="37"/>
    </row>
    <row r="24" spans="2:21" ht="90" x14ac:dyDescent="0.25">
      <c r="B24" s="9" t="s">
        <v>179</v>
      </c>
      <c r="C24" s="10">
        <v>0</v>
      </c>
      <c r="D24" s="11">
        <v>0</v>
      </c>
      <c r="E24" s="11">
        <v>9999</v>
      </c>
      <c r="F24" s="10">
        <v>0</v>
      </c>
      <c r="G24" s="12">
        <v>0</v>
      </c>
      <c r="H24" s="50">
        <f t="shared" si="0"/>
        <v>9999</v>
      </c>
      <c r="I24" s="21">
        <f t="shared" si="1"/>
        <v>0</v>
      </c>
      <c r="J24" s="22">
        <v>0</v>
      </c>
      <c r="K24" s="25"/>
      <c r="L24" s="19">
        <f t="shared" si="2"/>
        <v>9999</v>
      </c>
      <c r="M24" s="20">
        <v>1</v>
      </c>
      <c r="N24" s="35" t="s">
        <v>269</v>
      </c>
      <c r="O24" s="21">
        <f t="shared" si="4"/>
        <v>-9999</v>
      </c>
      <c r="P24" s="22">
        <f t="shared" si="5"/>
        <v>-1</v>
      </c>
      <c r="Q24" s="23"/>
      <c r="R24" s="21">
        <f t="shared" si="6"/>
        <v>0</v>
      </c>
      <c r="S24" s="22">
        <v>0</v>
      </c>
      <c r="T24" s="24"/>
      <c r="U24" s="43" t="s">
        <v>287</v>
      </c>
    </row>
    <row r="25" spans="2:21" x14ac:dyDescent="0.25">
      <c r="B25" s="9" t="s">
        <v>85</v>
      </c>
      <c r="C25" s="10">
        <v>9000</v>
      </c>
      <c r="D25" s="10">
        <v>0</v>
      </c>
      <c r="E25" s="10">
        <v>0</v>
      </c>
      <c r="F25" s="10">
        <v>0</v>
      </c>
      <c r="G25" s="12">
        <v>0</v>
      </c>
      <c r="H25" s="50">
        <f t="shared" si="0"/>
        <v>9000</v>
      </c>
      <c r="I25" s="21">
        <f t="shared" si="1"/>
        <v>-9000</v>
      </c>
      <c r="J25" s="22">
        <f t="shared" si="7"/>
        <v>-1</v>
      </c>
      <c r="K25" s="25"/>
      <c r="L25" s="21">
        <f t="shared" si="2"/>
        <v>0</v>
      </c>
      <c r="M25" s="22">
        <v>0</v>
      </c>
      <c r="N25" s="25"/>
      <c r="O25" s="21">
        <f t="shared" si="4"/>
        <v>0</v>
      </c>
      <c r="P25" s="22">
        <v>0</v>
      </c>
      <c r="Q25" s="23"/>
      <c r="R25" s="21">
        <f t="shared" si="6"/>
        <v>0</v>
      </c>
      <c r="S25" s="22">
        <v>0</v>
      </c>
      <c r="T25" s="24"/>
      <c r="U25" s="37"/>
    </row>
    <row r="26" spans="2:21" x14ac:dyDescent="0.25">
      <c r="B26" s="9" t="s">
        <v>15</v>
      </c>
      <c r="C26" s="10">
        <v>7406</v>
      </c>
      <c r="D26" s="10">
        <v>0</v>
      </c>
      <c r="E26" s="10">
        <v>1535.02</v>
      </c>
      <c r="F26" s="10">
        <v>0</v>
      </c>
      <c r="G26" s="12">
        <v>0</v>
      </c>
      <c r="H26" s="50">
        <f t="shared" si="0"/>
        <v>8941.02</v>
      </c>
      <c r="I26" s="21">
        <f t="shared" si="1"/>
        <v>-7406</v>
      </c>
      <c r="J26" s="22">
        <f t="shared" si="7"/>
        <v>-1</v>
      </c>
      <c r="K26" s="25"/>
      <c r="L26" s="21">
        <f t="shared" si="2"/>
        <v>1535.02</v>
      </c>
      <c r="M26" s="22">
        <v>1</v>
      </c>
      <c r="N26" s="25"/>
      <c r="O26" s="21">
        <f t="shared" si="4"/>
        <v>-1535.02</v>
      </c>
      <c r="P26" s="22">
        <f t="shared" si="5"/>
        <v>-1</v>
      </c>
      <c r="Q26" s="23"/>
      <c r="R26" s="21">
        <f t="shared" si="6"/>
        <v>0</v>
      </c>
      <c r="S26" s="22">
        <v>0</v>
      </c>
      <c r="T26" s="24"/>
      <c r="U26" s="37"/>
    </row>
    <row r="27" spans="2:21" x14ac:dyDescent="0.25">
      <c r="B27" s="9" t="s">
        <v>140</v>
      </c>
      <c r="C27" s="10">
        <v>0</v>
      </c>
      <c r="D27" s="10">
        <v>8484.91</v>
      </c>
      <c r="E27" s="10">
        <v>0</v>
      </c>
      <c r="F27" s="10">
        <v>0</v>
      </c>
      <c r="G27" s="12">
        <v>0</v>
      </c>
      <c r="H27" s="50">
        <f t="shared" si="0"/>
        <v>8484.91</v>
      </c>
      <c r="I27" s="21">
        <f t="shared" si="1"/>
        <v>8484.91</v>
      </c>
      <c r="J27" s="22">
        <v>1</v>
      </c>
      <c r="K27" s="25"/>
      <c r="L27" s="21">
        <f t="shared" si="2"/>
        <v>-8484.91</v>
      </c>
      <c r="M27" s="22">
        <f t="shared" si="3"/>
        <v>-1</v>
      </c>
      <c r="N27" s="25"/>
      <c r="O27" s="21">
        <f t="shared" si="4"/>
        <v>0</v>
      </c>
      <c r="P27" s="22">
        <v>0</v>
      </c>
      <c r="Q27" s="23"/>
      <c r="R27" s="21">
        <f t="shared" si="6"/>
        <v>0</v>
      </c>
      <c r="S27" s="22">
        <v>0</v>
      </c>
      <c r="T27" s="24"/>
      <c r="U27" s="37"/>
    </row>
    <row r="28" spans="2:21" x14ac:dyDescent="0.25">
      <c r="B28" s="9" t="s">
        <v>97</v>
      </c>
      <c r="C28" s="10">
        <v>8319.92</v>
      </c>
      <c r="D28" s="10">
        <v>0</v>
      </c>
      <c r="E28" s="10">
        <v>0</v>
      </c>
      <c r="F28" s="10">
        <v>0</v>
      </c>
      <c r="G28" s="12">
        <v>0</v>
      </c>
      <c r="H28" s="50">
        <f t="shared" si="0"/>
        <v>8319.92</v>
      </c>
      <c r="I28" s="21">
        <f t="shared" si="1"/>
        <v>-8319.92</v>
      </c>
      <c r="J28" s="22">
        <f t="shared" si="7"/>
        <v>-1</v>
      </c>
      <c r="K28" s="25"/>
      <c r="L28" s="21">
        <f t="shared" si="2"/>
        <v>0</v>
      </c>
      <c r="M28" s="22">
        <v>0</v>
      </c>
      <c r="N28" s="25"/>
      <c r="O28" s="21">
        <f t="shared" si="4"/>
        <v>0</v>
      </c>
      <c r="P28" s="22">
        <v>0</v>
      </c>
      <c r="Q28" s="23"/>
      <c r="R28" s="21">
        <f t="shared" si="6"/>
        <v>0</v>
      </c>
      <c r="S28" s="22">
        <v>0</v>
      </c>
      <c r="T28" s="24"/>
      <c r="U28" s="37"/>
    </row>
    <row r="29" spans="2:21" x14ac:dyDescent="0.25">
      <c r="B29" s="9" t="s">
        <v>254</v>
      </c>
      <c r="C29" s="10">
        <v>0</v>
      </c>
      <c r="D29" s="10">
        <v>0</v>
      </c>
      <c r="E29" s="10">
        <v>0</v>
      </c>
      <c r="F29" s="10">
        <v>0</v>
      </c>
      <c r="G29" s="12">
        <v>7377.84</v>
      </c>
      <c r="H29" s="50">
        <f t="shared" si="0"/>
        <v>7377.84</v>
      </c>
      <c r="I29" s="21">
        <f t="shared" si="1"/>
        <v>0</v>
      </c>
      <c r="J29" s="22">
        <v>0</v>
      </c>
      <c r="K29" s="25"/>
      <c r="L29" s="21">
        <f t="shared" si="2"/>
        <v>0</v>
      </c>
      <c r="M29" s="22">
        <v>0</v>
      </c>
      <c r="N29" s="25"/>
      <c r="O29" s="21">
        <f t="shared" si="4"/>
        <v>0</v>
      </c>
      <c r="P29" s="22">
        <v>0</v>
      </c>
      <c r="Q29" s="23"/>
      <c r="R29" s="21">
        <f t="shared" si="6"/>
        <v>7377.84</v>
      </c>
      <c r="S29" s="22">
        <v>1</v>
      </c>
      <c r="T29" s="24"/>
      <c r="U29" s="42"/>
    </row>
    <row r="30" spans="2:21" x14ac:dyDescent="0.25">
      <c r="B30" s="9" t="s">
        <v>98</v>
      </c>
      <c r="C30" s="10">
        <v>6537.8</v>
      </c>
      <c r="D30" s="10">
        <v>0</v>
      </c>
      <c r="E30" s="10">
        <v>0</v>
      </c>
      <c r="F30" s="10">
        <v>0</v>
      </c>
      <c r="G30" s="12">
        <v>0</v>
      </c>
      <c r="H30" s="50">
        <f t="shared" si="0"/>
        <v>6537.8</v>
      </c>
      <c r="I30" s="21">
        <f t="shared" si="1"/>
        <v>-6537.8</v>
      </c>
      <c r="J30" s="22">
        <f t="shared" si="7"/>
        <v>-1</v>
      </c>
      <c r="K30" s="25"/>
      <c r="L30" s="21">
        <f t="shared" si="2"/>
        <v>0</v>
      </c>
      <c r="M30" s="22">
        <v>0</v>
      </c>
      <c r="N30" s="25"/>
      <c r="O30" s="21">
        <f t="shared" si="4"/>
        <v>0</v>
      </c>
      <c r="P30" s="22">
        <v>0</v>
      </c>
      <c r="Q30" s="23"/>
      <c r="R30" s="21">
        <f t="shared" si="6"/>
        <v>0</v>
      </c>
      <c r="S30" s="22">
        <v>0</v>
      </c>
      <c r="T30" s="24"/>
      <c r="U30" s="37"/>
    </row>
    <row r="31" spans="2:21" x14ac:dyDescent="0.25">
      <c r="B31" s="9" t="s">
        <v>104</v>
      </c>
      <c r="C31" s="10">
        <v>0</v>
      </c>
      <c r="D31" s="10">
        <v>6500</v>
      </c>
      <c r="E31" s="10">
        <v>0</v>
      </c>
      <c r="F31" s="10">
        <v>0</v>
      </c>
      <c r="G31" s="12">
        <v>0</v>
      </c>
      <c r="H31" s="50">
        <f t="shared" si="0"/>
        <v>6500</v>
      </c>
      <c r="I31" s="21">
        <f t="shared" si="1"/>
        <v>6500</v>
      </c>
      <c r="J31" s="22">
        <v>1</v>
      </c>
      <c r="K31" s="25"/>
      <c r="L31" s="21">
        <f t="shared" si="2"/>
        <v>-6500</v>
      </c>
      <c r="M31" s="22">
        <f t="shared" si="3"/>
        <v>-1</v>
      </c>
      <c r="N31" s="25"/>
      <c r="O31" s="21">
        <f t="shared" si="4"/>
        <v>0</v>
      </c>
      <c r="P31" s="22">
        <v>0</v>
      </c>
      <c r="Q31" s="23"/>
      <c r="R31" s="21">
        <f t="shared" si="6"/>
        <v>0</v>
      </c>
      <c r="S31" s="22">
        <v>0</v>
      </c>
      <c r="T31" s="24"/>
      <c r="U31" s="37"/>
    </row>
    <row r="32" spans="2:21" x14ac:dyDescent="0.25">
      <c r="B32" s="9" t="s">
        <v>160</v>
      </c>
      <c r="C32" s="10">
        <v>0</v>
      </c>
      <c r="D32" s="10">
        <v>0</v>
      </c>
      <c r="E32" s="10">
        <v>6446.3799999999992</v>
      </c>
      <c r="F32" s="10">
        <v>0</v>
      </c>
      <c r="G32" s="12">
        <v>0</v>
      </c>
      <c r="H32" s="50">
        <f t="shared" si="0"/>
        <v>6446.3799999999992</v>
      </c>
      <c r="I32" s="21">
        <f t="shared" si="1"/>
        <v>0</v>
      </c>
      <c r="J32" s="22">
        <v>0</v>
      </c>
      <c r="K32" s="25"/>
      <c r="L32" s="21">
        <f t="shared" si="2"/>
        <v>6446.3799999999992</v>
      </c>
      <c r="M32" s="22">
        <v>1</v>
      </c>
      <c r="N32" s="25"/>
      <c r="O32" s="21">
        <f t="shared" si="4"/>
        <v>-6446.3799999999992</v>
      </c>
      <c r="P32" s="22">
        <f t="shared" si="5"/>
        <v>-1</v>
      </c>
      <c r="Q32" s="23"/>
      <c r="R32" s="21">
        <f t="shared" si="6"/>
        <v>0</v>
      </c>
      <c r="S32" s="22">
        <v>0</v>
      </c>
      <c r="T32" s="24"/>
      <c r="U32" s="37"/>
    </row>
    <row r="33" spans="2:21" x14ac:dyDescent="0.25">
      <c r="B33" s="9" t="s">
        <v>252</v>
      </c>
      <c r="C33" s="10">
        <v>0</v>
      </c>
      <c r="D33" s="10">
        <v>0</v>
      </c>
      <c r="E33" s="10">
        <v>0</v>
      </c>
      <c r="F33" s="10">
        <v>0</v>
      </c>
      <c r="G33" s="12">
        <v>5000</v>
      </c>
      <c r="H33" s="50">
        <f t="shared" si="0"/>
        <v>5000</v>
      </c>
      <c r="I33" s="21">
        <f t="shared" si="1"/>
        <v>0</v>
      </c>
      <c r="J33" s="22">
        <v>0</v>
      </c>
      <c r="K33" s="25"/>
      <c r="L33" s="21">
        <f t="shared" si="2"/>
        <v>0</v>
      </c>
      <c r="M33" s="22">
        <v>0</v>
      </c>
      <c r="N33" s="25"/>
      <c r="O33" s="21">
        <f t="shared" si="4"/>
        <v>0</v>
      </c>
      <c r="P33" s="22">
        <v>0</v>
      </c>
      <c r="Q33" s="23"/>
      <c r="R33" s="21">
        <f t="shared" si="6"/>
        <v>5000</v>
      </c>
      <c r="S33" s="22">
        <v>1</v>
      </c>
      <c r="T33" s="24"/>
      <c r="U33" s="42"/>
    </row>
    <row r="34" spans="2:21" x14ac:dyDescent="0.25">
      <c r="B34" s="9" t="s">
        <v>176</v>
      </c>
      <c r="C34" s="10">
        <v>0</v>
      </c>
      <c r="D34" s="10">
        <v>0</v>
      </c>
      <c r="E34" s="10">
        <v>5900</v>
      </c>
      <c r="F34" s="10">
        <v>0</v>
      </c>
      <c r="G34" s="12">
        <v>0</v>
      </c>
      <c r="H34" s="50">
        <f t="shared" si="0"/>
        <v>5900</v>
      </c>
      <c r="I34" s="21">
        <f t="shared" si="1"/>
        <v>0</v>
      </c>
      <c r="J34" s="22">
        <v>0</v>
      </c>
      <c r="K34" s="25"/>
      <c r="L34" s="21">
        <f t="shared" si="2"/>
        <v>5900</v>
      </c>
      <c r="M34" s="22">
        <v>1</v>
      </c>
      <c r="N34" s="25"/>
      <c r="O34" s="21">
        <f t="shared" si="4"/>
        <v>-5900</v>
      </c>
      <c r="P34" s="22">
        <f t="shared" si="5"/>
        <v>-1</v>
      </c>
      <c r="Q34" s="23"/>
      <c r="R34" s="21">
        <f t="shared" si="6"/>
        <v>0</v>
      </c>
      <c r="S34" s="22">
        <v>0</v>
      </c>
      <c r="T34" s="24"/>
      <c r="U34" s="37"/>
    </row>
    <row r="35" spans="2:21" x14ac:dyDescent="0.25">
      <c r="B35" s="9" t="s">
        <v>18</v>
      </c>
      <c r="C35" s="10">
        <v>5424.6999999999989</v>
      </c>
      <c r="D35" s="10">
        <v>0</v>
      </c>
      <c r="E35" s="10">
        <v>0</v>
      </c>
      <c r="F35" s="10">
        <v>0</v>
      </c>
      <c r="G35" s="12">
        <v>0</v>
      </c>
      <c r="H35" s="50">
        <f t="shared" si="0"/>
        <v>5424.6999999999989</v>
      </c>
      <c r="I35" s="21">
        <f t="shared" si="1"/>
        <v>-5424.6999999999989</v>
      </c>
      <c r="J35" s="22">
        <f t="shared" si="7"/>
        <v>-1</v>
      </c>
      <c r="K35" s="25"/>
      <c r="L35" s="21">
        <f t="shared" si="2"/>
        <v>0</v>
      </c>
      <c r="M35" s="22">
        <v>0</v>
      </c>
      <c r="N35" s="25"/>
      <c r="O35" s="21">
        <f t="shared" si="4"/>
        <v>0</v>
      </c>
      <c r="P35" s="22">
        <v>0</v>
      </c>
      <c r="Q35" s="23"/>
      <c r="R35" s="21">
        <f t="shared" si="6"/>
        <v>0</v>
      </c>
      <c r="S35" s="22">
        <v>0</v>
      </c>
      <c r="T35" s="24"/>
      <c r="U35" s="37"/>
    </row>
    <row r="36" spans="2:21" x14ac:dyDescent="0.25">
      <c r="B36" s="9" t="s">
        <v>169</v>
      </c>
      <c r="C36" s="10">
        <v>0</v>
      </c>
      <c r="D36" s="10">
        <v>0</v>
      </c>
      <c r="E36" s="10">
        <v>5394.54</v>
      </c>
      <c r="F36" s="10">
        <v>0</v>
      </c>
      <c r="G36" s="12">
        <v>0</v>
      </c>
      <c r="H36" s="50">
        <f t="shared" si="0"/>
        <v>5394.54</v>
      </c>
      <c r="I36" s="21">
        <f t="shared" si="1"/>
        <v>0</v>
      </c>
      <c r="J36" s="22">
        <v>0</v>
      </c>
      <c r="K36" s="25"/>
      <c r="L36" s="21">
        <f t="shared" si="2"/>
        <v>5394.54</v>
      </c>
      <c r="M36" s="22">
        <v>1</v>
      </c>
      <c r="N36" s="25"/>
      <c r="O36" s="21">
        <f t="shared" si="4"/>
        <v>-5394.54</v>
      </c>
      <c r="P36" s="22">
        <f t="shared" si="5"/>
        <v>-1</v>
      </c>
      <c r="Q36" s="23"/>
      <c r="R36" s="21">
        <f t="shared" si="6"/>
        <v>0</v>
      </c>
      <c r="S36" s="22">
        <v>0</v>
      </c>
      <c r="T36" s="24"/>
      <c r="U36" s="37"/>
    </row>
    <row r="37" spans="2:21" x14ac:dyDescent="0.25">
      <c r="B37" s="9" t="s">
        <v>55</v>
      </c>
      <c r="C37" s="10">
        <v>2910</v>
      </c>
      <c r="D37" s="10">
        <v>1365</v>
      </c>
      <c r="E37" s="10">
        <v>1020</v>
      </c>
      <c r="F37" s="10">
        <v>0</v>
      </c>
      <c r="G37" s="12">
        <v>0</v>
      </c>
      <c r="H37" s="50">
        <f t="shared" si="0"/>
        <v>5295</v>
      </c>
      <c r="I37" s="21">
        <f t="shared" si="1"/>
        <v>-1545</v>
      </c>
      <c r="J37" s="22">
        <f t="shared" si="7"/>
        <v>-0.53092783505154639</v>
      </c>
      <c r="K37" s="25"/>
      <c r="L37" s="21">
        <f t="shared" si="2"/>
        <v>-345</v>
      </c>
      <c r="M37" s="22">
        <f t="shared" si="3"/>
        <v>-0.25274725274725274</v>
      </c>
      <c r="N37" s="25"/>
      <c r="O37" s="21">
        <f t="shared" si="4"/>
        <v>-1020</v>
      </c>
      <c r="P37" s="22">
        <f t="shared" si="5"/>
        <v>-1</v>
      </c>
      <c r="Q37" s="23"/>
      <c r="R37" s="21">
        <f t="shared" si="6"/>
        <v>0</v>
      </c>
      <c r="S37" s="22">
        <v>0</v>
      </c>
      <c r="T37" s="24"/>
      <c r="U37" s="37"/>
    </row>
    <row r="38" spans="2:21" x14ac:dyDescent="0.25">
      <c r="B38" s="9" t="s">
        <v>126</v>
      </c>
      <c r="C38" s="10">
        <v>0</v>
      </c>
      <c r="D38" s="10">
        <v>5000</v>
      </c>
      <c r="E38" s="10">
        <v>0</v>
      </c>
      <c r="F38" s="10">
        <v>0</v>
      </c>
      <c r="G38" s="12">
        <v>0</v>
      </c>
      <c r="H38" s="50">
        <f t="shared" si="0"/>
        <v>5000</v>
      </c>
      <c r="I38" s="21">
        <f t="shared" si="1"/>
        <v>5000</v>
      </c>
      <c r="J38" s="22">
        <v>1</v>
      </c>
      <c r="K38" s="25"/>
      <c r="L38" s="21">
        <f t="shared" si="2"/>
        <v>-5000</v>
      </c>
      <c r="M38" s="22">
        <f t="shared" si="3"/>
        <v>-1</v>
      </c>
      <c r="N38" s="25"/>
      <c r="O38" s="21">
        <f t="shared" si="4"/>
        <v>0</v>
      </c>
      <c r="P38" s="22">
        <v>0</v>
      </c>
      <c r="Q38" s="23"/>
      <c r="R38" s="21">
        <f t="shared" si="6"/>
        <v>0</v>
      </c>
      <c r="S38" s="22">
        <v>0</v>
      </c>
      <c r="T38" s="24"/>
      <c r="U38" s="37"/>
    </row>
    <row r="39" spans="2:21" x14ac:dyDescent="0.25">
      <c r="B39" s="9" t="s">
        <v>243</v>
      </c>
      <c r="C39" s="10">
        <v>0</v>
      </c>
      <c r="D39" s="10">
        <v>0</v>
      </c>
      <c r="E39" s="10">
        <v>0</v>
      </c>
      <c r="F39" s="10">
        <v>0</v>
      </c>
      <c r="G39" s="12">
        <v>4594.25</v>
      </c>
      <c r="H39" s="50">
        <f t="shared" si="0"/>
        <v>4594.25</v>
      </c>
      <c r="I39" s="21">
        <f t="shared" si="1"/>
        <v>0</v>
      </c>
      <c r="J39" s="22">
        <v>0</v>
      </c>
      <c r="K39" s="25"/>
      <c r="L39" s="21">
        <f t="shared" si="2"/>
        <v>0</v>
      </c>
      <c r="M39" s="22">
        <v>0</v>
      </c>
      <c r="N39" s="25"/>
      <c r="O39" s="21">
        <f t="shared" si="4"/>
        <v>0</v>
      </c>
      <c r="P39" s="22">
        <v>0</v>
      </c>
      <c r="Q39" s="23"/>
      <c r="R39" s="21">
        <f t="shared" si="6"/>
        <v>4594.25</v>
      </c>
      <c r="S39" s="22">
        <v>1</v>
      </c>
      <c r="T39" s="24"/>
      <c r="U39" s="42"/>
    </row>
    <row r="40" spans="2:21" x14ac:dyDescent="0.25">
      <c r="B40" s="9" t="s">
        <v>117</v>
      </c>
      <c r="C40" s="10">
        <v>0</v>
      </c>
      <c r="D40" s="10">
        <v>1861.96</v>
      </c>
      <c r="E40" s="10">
        <v>0</v>
      </c>
      <c r="F40" s="10">
        <v>0</v>
      </c>
      <c r="G40" s="12">
        <v>3050</v>
      </c>
      <c r="H40" s="50">
        <f t="shared" si="0"/>
        <v>4911.96</v>
      </c>
      <c r="I40" s="21">
        <f t="shared" si="1"/>
        <v>1861.96</v>
      </c>
      <c r="J40" s="22">
        <v>1</v>
      </c>
      <c r="K40" s="25"/>
      <c r="L40" s="21">
        <f t="shared" si="2"/>
        <v>-1861.96</v>
      </c>
      <c r="M40" s="22">
        <f t="shared" si="3"/>
        <v>-1</v>
      </c>
      <c r="N40" s="25"/>
      <c r="O40" s="21">
        <f t="shared" si="4"/>
        <v>0</v>
      </c>
      <c r="P40" s="22">
        <v>0</v>
      </c>
      <c r="Q40" s="23"/>
      <c r="R40" s="21">
        <f t="shared" si="6"/>
        <v>3050</v>
      </c>
      <c r="S40" s="22">
        <v>1</v>
      </c>
      <c r="T40" s="24"/>
      <c r="U40" s="42"/>
    </row>
    <row r="41" spans="2:21" x14ac:dyDescent="0.25">
      <c r="B41" s="9" t="s">
        <v>242</v>
      </c>
      <c r="C41" s="10">
        <v>0</v>
      </c>
      <c r="D41" s="10">
        <v>0</v>
      </c>
      <c r="E41" s="10">
        <v>0</v>
      </c>
      <c r="F41" s="10">
        <v>0</v>
      </c>
      <c r="G41" s="12">
        <v>2947.94</v>
      </c>
      <c r="H41" s="50">
        <f t="shared" si="0"/>
        <v>2947.94</v>
      </c>
      <c r="I41" s="21">
        <f t="shared" si="1"/>
        <v>0</v>
      </c>
      <c r="J41" s="22">
        <v>0</v>
      </c>
      <c r="K41" s="26"/>
      <c r="L41" s="21">
        <f t="shared" si="2"/>
        <v>0</v>
      </c>
      <c r="M41" s="22">
        <v>0</v>
      </c>
      <c r="N41" s="25"/>
      <c r="O41" s="21">
        <f t="shared" si="4"/>
        <v>0</v>
      </c>
      <c r="P41" s="22">
        <v>0</v>
      </c>
      <c r="Q41" s="23"/>
      <c r="R41" s="21">
        <f t="shared" si="6"/>
        <v>2947.94</v>
      </c>
      <c r="S41" s="22">
        <v>1</v>
      </c>
      <c r="T41" s="24"/>
      <c r="U41" s="42"/>
    </row>
    <row r="42" spans="2:21" x14ac:dyDescent="0.25">
      <c r="B42" s="9" t="s">
        <v>144</v>
      </c>
      <c r="C42" s="10">
        <v>0</v>
      </c>
      <c r="D42" s="10">
        <v>0</v>
      </c>
      <c r="E42" s="10">
        <v>4053.75</v>
      </c>
      <c r="F42" s="10">
        <v>0</v>
      </c>
      <c r="G42" s="12">
        <v>0</v>
      </c>
      <c r="H42" s="50">
        <f t="shared" si="0"/>
        <v>4053.75</v>
      </c>
      <c r="I42" s="21">
        <f t="shared" si="1"/>
        <v>0</v>
      </c>
      <c r="J42" s="22">
        <v>0</v>
      </c>
      <c r="K42" s="25"/>
      <c r="L42" s="21">
        <f t="shared" si="2"/>
        <v>4053.75</v>
      </c>
      <c r="M42" s="22">
        <v>1</v>
      </c>
      <c r="N42" s="25"/>
      <c r="O42" s="21">
        <f t="shared" si="4"/>
        <v>-4053.75</v>
      </c>
      <c r="P42" s="22">
        <f t="shared" si="5"/>
        <v>-1</v>
      </c>
      <c r="Q42" s="23"/>
      <c r="R42" s="21">
        <f t="shared" si="6"/>
        <v>0</v>
      </c>
      <c r="S42" s="22">
        <v>0</v>
      </c>
      <c r="T42" s="24"/>
      <c r="U42" s="37"/>
    </row>
    <row r="43" spans="2:21" x14ac:dyDescent="0.25">
      <c r="B43" s="9" t="s">
        <v>11</v>
      </c>
      <c r="C43" s="10">
        <v>3950.21</v>
      </c>
      <c r="D43" s="10">
        <v>0</v>
      </c>
      <c r="E43" s="10">
        <v>0</v>
      </c>
      <c r="F43" s="10">
        <v>0</v>
      </c>
      <c r="G43" s="12">
        <v>0</v>
      </c>
      <c r="H43" s="50">
        <f t="shared" si="0"/>
        <v>3950.21</v>
      </c>
      <c r="I43" s="21">
        <f t="shared" si="1"/>
        <v>-3950.21</v>
      </c>
      <c r="J43" s="22">
        <f t="shared" si="7"/>
        <v>-1</v>
      </c>
      <c r="K43" s="26"/>
      <c r="L43" s="21">
        <f t="shared" si="2"/>
        <v>0</v>
      </c>
      <c r="M43" s="22">
        <v>0</v>
      </c>
      <c r="N43" s="25"/>
      <c r="O43" s="21">
        <f t="shared" si="4"/>
        <v>0</v>
      </c>
      <c r="P43" s="22">
        <v>0</v>
      </c>
      <c r="Q43" s="23"/>
      <c r="R43" s="21">
        <f t="shared" si="6"/>
        <v>0</v>
      </c>
      <c r="S43" s="22">
        <v>0</v>
      </c>
      <c r="T43" s="24"/>
      <c r="U43" s="37"/>
    </row>
    <row r="44" spans="2:21" x14ac:dyDescent="0.25">
      <c r="B44" s="9" t="s">
        <v>107</v>
      </c>
      <c r="C44" s="10">
        <v>0</v>
      </c>
      <c r="D44" s="10">
        <v>3812</v>
      </c>
      <c r="E44" s="10">
        <v>0</v>
      </c>
      <c r="F44" s="10">
        <v>0</v>
      </c>
      <c r="G44" s="12">
        <v>0</v>
      </c>
      <c r="H44" s="50">
        <f t="shared" si="0"/>
        <v>3812</v>
      </c>
      <c r="I44" s="21">
        <f t="shared" si="1"/>
        <v>3812</v>
      </c>
      <c r="J44" s="22">
        <v>1</v>
      </c>
      <c r="K44" s="26"/>
      <c r="L44" s="21">
        <f t="shared" si="2"/>
        <v>-3812</v>
      </c>
      <c r="M44" s="22">
        <f t="shared" si="3"/>
        <v>-1</v>
      </c>
      <c r="N44" s="25"/>
      <c r="O44" s="21">
        <f t="shared" si="4"/>
        <v>0</v>
      </c>
      <c r="P44" s="22">
        <v>0</v>
      </c>
      <c r="Q44" s="23"/>
      <c r="R44" s="21">
        <f t="shared" si="6"/>
        <v>0</v>
      </c>
      <c r="S44" s="22">
        <v>0</v>
      </c>
      <c r="T44" s="24"/>
      <c r="U44" s="37"/>
    </row>
    <row r="45" spans="2:21" x14ac:dyDescent="0.25">
      <c r="B45" s="9" t="s">
        <v>54</v>
      </c>
      <c r="C45" s="10">
        <v>3694.3</v>
      </c>
      <c r="D45" s="10">
        <v>0</v>
      </c>
      <c r="E45" s="10">
        <v>0</v>
      </c>
      <c r="F45" s="10">
        <v>0</v>
      </c>
      <c r="G45" s="12">
        <v>0</v>
      </c>
      <c r="H45" s="50">
        <f t="shared" si="0"/>
        <v>3694.3</v>
      </c>
      <c r="I45" s="21">
        <f t="shared" si="1"/>
        <v>-3694.3</v>
      </c>
      <c r="J45" s="22">
        <f t="shared" si="7"/>
        <v>-1</v>
      </c>
      <c r="K45" s="26"/>
      <c r="L45" s="21">
        <f t="shared" si="2"/>
        <v>0</v>
      </c>
      <c r="M45" s="22">
        <v>0</v>
      </c>
      <c r="N45" s="25"/>
      <c r="O45" s="21">
        <f t="shared" si="4"/>
        <v>0</v>
      </c>
      <c r="P45" s="22">
        <v>0</v>
      </c>
      <c r="Q45" s="23"/>
      <c r="R45" s="21">
        <f t="shared" si="6"/>
        <v>0</v>
      </c>
      <c r="S45" s="22">
        <v>0</v>
      </c>
      <c r="T45" s="24"/>
      <c r="U45" s="37"/>
    </row>
    <row r="46" spans="2:21" x14ac:dyDescent="0.25">
      <c r="B46" s="9" t="s">
        <v>250</v>
      </c>
      <c r="C46" s="10">
        <v>0</v>
      </c>
      <c r="D46" s="10">
        <v>0</v>
      </c>
      <c r="E46" s="10">
        <v>0</v>
      </c>
      <c r="F46" s="10">
        <v>0</v>
      </c>
      <c r="G46" s="12">
        <v>2375.48</v>
      </c>
      <c r="H46" s="50">
        <f t="shared" si="0"/>
        <v>2375.48</v>
      </c>
      <c r="I46" s="21">
        <f t="shared" si="1"/>
        <v>0</v>
      </c>
      <c r="J46" s="22">
        <v>0</v>
      </c>
      <c r="K46" s="26"/>
      <c r="L46" s="21">
        <f t="shared" si="2"/>
        <v>0</v>
      </c>
      <c r="M46" s="22">
        <v>0</v>
      </c>
      <c r="N46" s="25"/>
      <c r="O46" s="21">
        <f t="shared" si="4"/>
        <v>0</v>
      </c>
      <c r="P46" s="22">
        <v>0</v>
      </c>
      <c r="Q46" s="23"/>
      <c r="R46" s="21">
        <f t="shared" si="6"/>
        <v>2375.48</v>
      </c>
      <c r="S46" s="22">
        <v>1</v>
      </c>
      <c r="T46" s="24"/>
      <c r="U46" s="42"/>
    </row>
    <row r="47" spans="2:21" x14ac:dyDescent="0.25">
      <c r="B47" s="9" t="s">
        <v>132</v>
      </c>
      <c r="C47" s="10">
        <v>0</v>
      </c>
      <c r="D47" s="10">
        <v>3208.68</v>
      </c>
      <c r="E47" s="10">
        <v>0</v>
      </c>
      <c r="F47" s="10">
        <v>0</v>
      </c>
      <c r="G47" s="12">
        <v>0</v>
      </c>
      <c r="H47" s="50">
        <f t="shared" si="0"/>
        <v>3208.68</v>
      </c>
      <c r="I47" s="21">
        <f t="shared" si="1"/>
        <v>3208.68</v>
      </c>
      <c r="J47" s="22">
        <v>1</v>
      </c>
      <c r="K47" s="26"/>
      <c r="L47" s="21">
        <f t="shared" si="2"/>
        <v>-3208.68</v>
      </c>
      <c r="M47" s="22">
        <f t="shared" si="3"/>
        <v>-1</v>
      </c>
      <c r="N47" s="25"/>
      <c r="O47" s="21">
        <f t="shared" si="4"/>
        <v>0</v>
      </c>
      <c r="P47" s="22">
        <v>0</v>
      </c>
      <c r="Q47" s="23"/>
      <c r="R47" s="21">
        <f t="shared" si="6"/>
        <v>0</v>
      </c>
      <c r="S47" s="22">
        <v>0</v>
      </c>
      <c r="T47" s="24"/>
      <c r="U47" s="37"/>
    </row>
    <row r="48" spans="2:21" x14ac:dyDescent="0.25">
      <c r="B48" s="9" t="s">
        <v>143</v>
      </c>
      <c r="C48" s="10">
        <v>0</v>
      </c>
      <c r="D48" s="10">
        <v>3200</v>
      </c>
      <c r="E48" s="10">
        <v>0</v>
      </c>
      <c r="F48" s="10">
        <v>0</v>
      </c>
      <c r="G48" s="12">
        <v>0</v>
      </c>
      <c r="H48" s="50">
        <f t="shared" si="0"/>
        <v>3200</v>
      </c>
      <c r="I48" s="21">
        <f t="shared" si="1"/>
        <v>3200</v>
      </c>
      <c r="J48" s="22">
        <v>1</v>
      </c>
      <c r="K48" s="26"/>
      <c r="L48" s="21">
        <f t="shared" si="2"/>
        <v>-3200</v>
      </c>
      <c r="M48" s="22">
        <f t="shared" si="3"/>
        <v>-1</v>
      </c>
      <c r="N48" s="25"/>
      <c r="O48" s="21">
        <f t="shared" si="4"/>
        <v>0</v>
      </c>
      <c r="P48" s="22">
        <v>0</v>
      </c>
      <c r="Q48" s="23"/>
      <c r="R48" s="21">
        <f t="shared" si="6"/>
        <v>0</v>
      </c>
      <c r="S48" s="22">
        <v>0</v>
      </c>
      <c r="T48" s="24"/>
      <c r="U48" s="37"/>
    </row>
    <row r="49" spans="2:21" x14ac:dyDescent="0.25">
      <c r="B49" s="9" t="s">
        <v>183</v>
      </c>
      <c r="C49" s="10">
        <v>0</v>
      </c>
      <c r="D49" s="10">
        <v>0</v>
      </c>
      <c r="E49" s="10">
        <v>3113.28</v>
      </c>
      <c r="F49" s="10">
        <v>0</v>
      </c>
      <c r="G49" s="12">
        <v>0</v>
      </c>
      <c r="H49" s="50">
        <f t="shared" si="0"/>
        <v>3113.28</v>
      </c>
      <c r="I49" s="21">
        <f t="shared" si="1"/>
        <v>0</v>
      </c>
      <c r="J49" s="22">
        <v>0</v>
      </c>
      <c r="K49" s="26"/>
      <c r="L49" s="21">
        <f t="shared" si="2"/>
        <v>3113.28</v>
      </c>
      <c r="M49" s="22">
        <v>1</v>
      </c>
      <c r="N49" s="25"/>
      <c r="O49" s="21">
        <f t="shared" si="4"/>
        <v>-3113.28</v>
      </c>
      <c r="P49" s="22">
        <f t="shared" si="5"/>
        <v>-1</v>
      </c>
      <c r="Q49" s="23"/>
      <c r="R49" s="21">
        <f t="shared" si="6"/>
        <v>0</v>
      </c>
      <c r="S49" s="22">
        <v>0</v>
      </c>
      <c r="T49" s="24"/>
      <c r="U49" s="37"/>
    </row>
    <row r="50" spans="2:21" x14ac:dyDescent="0.25">
      <c r="B50" s="9" t="s">
        <v>110</v>
      </c>
      <c r="C50" s="10">
        <v>0</v>
      </c>
      <c r="D50" s="10">
        <v>3040.87</v>
      </c>
      <c r="E50" s="10">
        <v>0</v>
      </c>
      <c r="F50" s="10">
        <v>0</v>
      </c>
      <c r="G50" s="12">
        <v>0</v>
      </c>
      <c r="H50" s="50">
        <f t="shared" si="0"/>
        <v>3040.87</v>
      </c>
      <c r="I50" s="21">
        <f t="shared" si="1"/>
        <v>3040.87</v>
      </c>
      <c r="J50" s="22">
        <v>1</v>
      </c>
      <c r="K50" s="26"/>
      <c r="L50" s="21">
        <f t="shared" si="2"/>
        <v>-3040.87</v>
      </c>
      <c r="M50" s="22">
        <f t="shared" si="3"/>
        <v>-1</v>
      </c>
      <c r="N50" s="25"/>
      <c r="O50" s="21">
        <f t="shared" si="4"/>
        <v>0</v>
      </c>
      <c r="P50" s="22">
        <v>0</v>
      </c>
      <c r="Q50" s="23"/>
      <c r="R50" s="21">
        <f t="shared" si="6"/>
        <v>0</v>
      </c>
      <c r="S50" s="22">
        <v>0</v>
      </c>
      <c r="T50" s="24"/>
      <c r="U50" s="37"/>
    </row>
    <row r="51" spans="2:21" x14ac:dyDescent="0.25">
      <c r="B51" s="9" t="s">
        <v>234</v>
      </c>
      <c r="C51" s="10">
        <v>0</v>
      </c>
      <c r="D51" s="10">
        <v>0</v>
      </c>
      <c r="E51" s="10">
        <v>0</v>
      </c>
      <c r="F51" s="10">
        <v>0</v>
      </c>
      <c r="G51" s="12">
        <v>2171.5</v>
      </c>
      <c r="H51" s="50">
        <f t="shared" si="0"/>
        <v>2171.5</v>
      </c>
      <c r="I51" s="21">
        <f t="shared" si="1"/>
        <v>0</v>
      </c>
      <c r="J51" s="22">
        <v>0</v>
      </c>
      <c r="K51" s="26"/>
      <c r="L51" s="21">
        <f t="shared" si="2"/>
        <v>0</v>
      </c>
      <c r="M51" s="22">
        <v>0</v>
      </c>
      <c r="N51" s="25"/>
      <c r="O51" s="21">
        <f t="shared" si="4"/>
        <v>0</v>
      </c>
      <c r="P51" s="22">
        <v>0</v>
      </c>
      <c r="Q51" s="23"/>
      <c r="R51" s="21">
        <f t="shared" si="6"/>
        <v>2171.5</v>
      </c>
      <c r="S51" s="22">
        <v>1</v>
      </c>
      <c r="T51" s="24"/>
      <c r="U51" s="42"/>
    </row>
    <row r="52" spans="2:21" x14ac:dyDescent="0.25">
      <c r="B52" s="9" t="s">
        <v>86</v>
      </c>
      <c r="C52" s="10">
        <v>2800</v>
      </c>
      <c r="D52" s="10">
        <v>0</v>
      </c>
      <c r="E52" s="10">
        <v>0</v>
      </c>
      <c r="F52" s="10">
        <v>0</v>
      </c>
      <c r="G52" s="12">
        <v>0</v>
      </c>
      <c r="H52" s="50">
        <f t="shared" si="0"/>
        <v>2800</v>
      </c>
      <c r="I52" s="21">
        <f t="shared" si="1"/>
        <v>-2800</v>
      </c>
      <c r="J52" s="22">
        <f t="shared" si="7"/>
        <v>-1</v>
      </c>
      <c r="K52" s="26"/>
      <c r="L52" s="21">
        <f t="shared" si="2"/>
        <v>0</v>
      </c>
      <c r="M52" s="22">
        <v>0</v>
      </c>
      <c r="N52" s="25"/>
      <c r="O52" s="21">
        <f t="shared" si="4"/>
        <v>0</v>
      </c>
      <c r="P52" s="22">
        <v>0</v>
      </c>
      <c r="Q52" s="23"/>
      <c r="R52" s="21">
        <f t="shared" si="6"/>
        <v>0</v>
      </c>
      <c r="S52" s="22">
        <v>0</v>
      </c>
      <c r="T52" s="24"/>
      <c r="U52" s="37"/>
    </row>
    <row r="53" spans="2:21" x14ac:dyDescent="0.25">
      <c r="B53" s="9" t="s">
        <v>246</v>
      </c>
      <c r="C53" s="10">
        <v>0</v>
      </c>
      <c r="D53" s="10">
        <v>0</v>
      </c>
      <c r="E53" s="10">
        <v>0</v>
      </c>
      <c r="F53" s="10">
        <v>0</v>
      </c>
      <c r="G53" s="12">
        <v>1953.7</v>
      </c>
      <c r="H53" s="50">
        <f t="shared" si="0"/>
        <v>1953.7</v>
      </c>
      <c r="I53" s="21">
        <f t="shared" si="1"/>
        <v>0</v>
      </c>
      <c r="J53" s="22">
        <v>0</v>
      </c>
      <c r="K53" s="26"/>
      <c r="L53" s="21">
        <f t="shared" si="2"/>
        <v>0</v>
      </c>
      <c r="M53" s="22">
        <v>0</v>
      </c>
      <c r="N53" s="25"/>
      <c r="O53" s="21">
        <f t="shared" si="4"/>
        <v>0</v>
      </c>
      <c r="P53" s="22">
        <v>0</v>
      </c>
      <c r="Q53" s="23"/>
      <c r="R53" s="21">
        <f t="shared" si="6"/>
        <v>1953.7</v>
      </c>
      <c r="S53" s="22">
        <v>1</v>
      </c>
      <c r="T53" s="24"/>
      <c r="U53" s="42"/>
    </row>
    <row r="54" spans="2:21" x14ac:dyDescent="0.25">
      <c r="B54" s="9" t="s">
        <v>56</v>
      </c>
      <c r="C54" s="10">
        <v>1188</v>
      </c>
      <c r="D54" s="10">
        <v>1050</v>
      </c>
      <c r="E54" s="10">
        <v>0</v>
      </c>
      <c r="F54" s="10">
        <v>0</v>
      </c>
      <c r="G54" s="12">
        <v>0</v>
      </c>
      <c r="H54" s="50">
        <f t="shared" si="0"/>
        <v>2238</v>
      </c>
      <c r="I54" s="21">
        <f t="shared" si="1"/>
        <v>-138</v>
      </c>
      <c r="J54" s="22">
        <f t="shared" si="7"/>
        <v>-0.11616161616161616</v>
      </c>
      <c r="K54" s="26"/>
      <c r="L54" s="21">
        <f t="shared" si="2"/>
        <v>-1050</v>
      </c>
      <c r="M54" s="22">
        <f t="shared" si="3"/>
        <v>-1</v>
      </c>
      <c r="N54" s="25"/>
      <c r="O54" s="21">
        <f t="shared" si="4"/>
        <v>0</v>
      </c>
      <c r="P54" s="22">
        <v>0</v>
      </c>
      <c r="Q54" s="23"/>
      <c r="R54" s="21">
        <f t="shared" si="6"/>
        <v>0</v>
      </c>
      <c r="S54" s="22">
        <v>0</v>
      </c>
      <c r="T54" s="24"/>
      <c r="U54" s="37"/>
    </row>
    <row r="55" spans="2:21" x14ac:dyDescent="0.25">
      <c r="B55" s="9" t="s">
        <v>38</v>
      </c>
      <c r="C55" s="10">
        <v>2190.2600000000002</v>
      </c>
      <c r="D55" s="10">
        <v>0</v>
      </c>
      <c r="E55" s="10">
        <v>0</v>
      </c>
      <c r="F55" s="10">
        <v>0</v>
      </c>
      <c r="G55" s="12">
        <v>0</v>
      </c>
      <c r="H55" s="50">
        <f t="shared" si="0"/>
        <v>2190.2600000000002</v>
      </c>
      <c r="I55" s="21">
        <f t="shared" si="1"/>
        <v>-2190.2600000000002</v>
      </c>
      <c r="J55" s="22">
        <f t="shared" si="7"/>
        <v>-1</v>
      </c>
      <c r="K55" s="26"/>
      <c r="L55" s="21">
        <f t="shared" si="2"/>
        <v>0</v>
      </c>
      <c r="M55" s="22">
        <v>0</v>
      </c>
      <c r="N55" s="25"/>
      <c r="O55" s="21">
        <f t="shared" si="4"/>
        <v>0</v>
      </c>
      <c r="P55" s="22">
        <v>0</v>
      </c>
      <c r="Q55" s="23"/>
      <c r="R55" s="21">
        <f t="shared" si="6"/>
        <v>0</v>
      </c>
      <c r="S55" s="22">
        <v>0</v>
      </c>
      <c r="T55" s="24"/>
      <c r="U55" s="37"/>
    </row>
    <row r="56" spans="2:21" x14ac:dyDescent="0.25">
      <c r="B56" s="9" t="s">
        <v>244</v>
      </c>
      <c r="C56" s="10">
        <v>0</v>
      </c>
      <c r="D56" s="10">
        <v>0</v>
      </c>
      <c r="E56" s="10">
        <v>0</v>
      </c>
      <c r="F56" s="10">
        <v>0</v>
      </c>
      <c r="G56" s="12">
        <v>1433</v>
      </c>
      <c r="H56" s="50">
        <f t="shared" si="0"/>
        <v>1433</v>
      </c>
      <c r="I56" s="21">
        <f t="shared" si="1"/>
        <v>0</v>
      </c>
      <c r="J56" s="22">
        <v>0</v>
      </c>
      <c r="K56" s="26"/>
      <c r="L56" s="21">
        <f t="shared" si="2"/>
        <v>0</v>
      </c>
      <c r="M56" s="22">
        <v>0</v>
      </c>
      <c r="N56" s="25"/>
      <c r="O56" s="21">
        <f t="shared" si="4"/>
        <v>0</v>
      </c>
      <c r="P56" s="22">
        <v>0</v>
      </c>
      <c r="Q56" s="23"/>
      <c r="R56" s="21">
        <f t="shared" si="6"/>
        <v>1433</v>
      </c>
      <c r="S56" s="22">
        <v>1</v>
      </c>
      <c r="T56" s="24"/>
      <c r="U56" s="42"/>
    </row>
    <row r="57" spans="2:21" x14ac:dyDescent="0.25">
      <c r="B57" s="9" t="s">
        <v>116</v>
      </c>
      <c r="C57" s="10">
        <v>0</v>
      </c>
      <c r="D57" s="10">
        <v>2095.1999999999998</v>
      </c>
      <c r="E57" s="10">
        <v>0</v>
      </c>
      <c r="F57" s="10">
        <v>0</v>
      </c>
      <c r="G57" s="12">
        <v>0</v>
      </c>
      <c r="H57" s="50">
        <f t="shared" si="0"/>
        <v>2095.1999999999998</v>
      </c>
      <c r="I57" s="21">
        <f t="shared" si="1"/>
        <v>2095.1999999999998</v>
      </c>
      <c r="J57" s="22">
        <v>1</v>
      </c>
      <c r="K57" s="26"/>
      <c r="L57" s="21">
        <f t="shared" si="2"/>
        <v>-2095.1999999999998</v>
      </c>
      <c r="M57" s="22">
        <f t="shared" si="3"/>
        <v>-1</v>
      </c>
      <c r="N57" s="25"/>
      <c r="O57" s="21">
        <f t="shared" si="4"/>
        <v>0</v>
      </c>
      <c r="P57" s="22">
        <v>0</v>
      </c>
      <c r="Q57" s="23"/>
      <c r="R57" s="21">
        <f t="shared" si="6"/>
        <v>0</v>
      </c>
      <c r="S57" s="22">
        <v>0</v>
      </c>
      <c r="T57" s="24"/>
      <c r="U57" s="37"/>
    </row>
    <row r="58" spans="2:21" x14ac:dyDescent="0.25">
      <c r="B58" s="9" t="s">
        <v>233</v>
      </c>
      <c r="C58" s="10">
        <v>0</v>
      </c>
      <c r="D58" s="10">
        <v>0</v>
      </c>
      <c r="E58" s="10">
        <v>0</v>
      </c>
      <c r="F58" s="10">
        <v>0</v>
      </c>
      <c r="G58" s="12">
        <v>1250</v>
      </c>
      <c r="H58" s="50">
        <f t="shared" si="0"/>
        <v>1250</v>
      </c>
      <c r="I58" s="21">
        <f t="shared" si="1"/>
        <v>0</v>
      </c>
      <c r="J58" s="22">
        <v>0</v>
      </c>
      <c r="K58" s="26"/>
      <c r="L58" s="21">
        <f t="shared" si="2"/>
        <v>0</v>
      </c>
      <c r="M58" s="22">
        <v>0</v>
      </c>
      <c r="N58" s="25"/>
      <c r="O58" s="21">
        <f t="shared" si="4"/>
        <v>0</v>
      </c>
      <c r="P58" s="22">
        <v>0</v>
      </c>
      <c r="Q58" s="23"/>
      <c r="R58" s="21">
        <f t="shared" si="6"/>
        <v>1250</v>
      </c>
      <c r="S58" s="22">
        <v>1</v>
      </c>
      <c r="T58" s="24"/>
      <c r="U58" s="42"/>
    </row>
    <row r="59" spans="2:21" x14ac:dyDescent="0.25">
      <c r="B59" s="9" t="s">
        <v>103</v>
      </c>
      <c r="C59" s="10">
        <v>0</v>
      </c>
      <c r="D59" s="10">
        <v>1910.82</v>
      </c>
      <c r="E59" s="10">
        <v>0</v>
      </c>
      <c r="F59" s="10">
        <v>0</v>
      </c>
      <c r="G59" s="12">
        <v>0</v>
      </c>
      <c r="H59" s="50">
        <f t="shared" si="0"/>
        <v>1910.82</v>
      </c>
      <c r="I59" s="21">
        <f t="shared" si="1"/>
        <v>1910.82</v>
      </c>
      <c r="J59" s="22">
        <v>1</v>
      </c>
      <c r="K59" s="26"/>
      <c r="L59" s="21">
        <f t="shared" si="2"/>
        <v>-1910.82</v>
      </c>
      <c r="M59" s="22">
        <f t="shared" si="3"/>
        <v>-1</v>
      </c>
      <c r="N59" s="25"/>
      <c r="O59" s="21">
        <f t="shared" si="4"/>
        <v>0</v>
      </c>
      <c r="P59" s="22">
        <v>0</v>
      </c>
      <c r="Q59" s="23"/>
      <c r="R59" s="21">
        <f t="shared" si="6"/>
        <v>0</v>
      </c>
      <c r="S59" s="22">
        <v>0</v>
      </c>
      <c r="T59" s="24"/>
      <c r="U59" s="37"/>
    </row>
    <row r="60" spans="2:21" x14ac:dyDescent="0.25">
      <c r="B60" s="9" t="s">
        <v>232</v>
      </c>
      <c r="C60" s="10">
        <v>0</v>
      </c>
      <c r="D60" s="10">
        <v>0</v>
      </c>
      <c r="E60" s="10">
        <v>0</v>
      </c>
      <c r="F60" s="10">
        <v>0</v>
      </c>
      <c r="G60" s="12">
        <v>1009.57</v>
      </c>
      <c r="H60" s="50">
        <f t="shared" si="0"/>
        <v>1009.57</v>
      </c>
      <c r="I60" s="21">
        <f t="shared" si="1"/>
        <v>0</v>
      </c>
      <c r="J60" s="22">
        <v>0</v>
      </c>
      <c r="K60" s="26"/>
      <c r="L60" s="21">
        <f t="shared" si="2"/>
        <v>0</v>
      </c>
      <c r="M60" s="22">
        <v>0</v>
      </c>
      <c r="N60" s="25"/>
      <c r="O60" s="21">
        <f t="shared" si="4"/>
        <v>0</v>
      </c>
      <c r="P60" s="22">
        <v>0</v>
      </c>
      <c r="Q60" s="23"/>
      <c r="R60" s="21">
        <f t="shared" si="6"/>
        <v>1009.57</v>
      </c>
      <c r="S60" s="22">
        <v>1</v>
      </c>
      <c r="T60" s="24"/>
      <c r="U60" s="42"/>
    </row>
    <row r="61" spans="2:21" x14ac:dyDescent="0.25">
      <c r="B61" s="9" t="s">
        <v>61</v>
      </c>
      <c r="C61" s="10">
        <v>1200</v>
      </c>
      <c r="D61" s="10">
        <v>500</v>
      </c>
      <c r="E61" s="10">
        <v>0</v>
      </c>
      <c r="F61" s="10">
        <v>0</v>
      </c>
      <c r="G61" s="12">
        <v>0</v>
      </c>
      <c r="H61" s="50">
        <f t="shared" si="0"/>
        <v>1700</v>
      </c>
      <c r="I61" s="21">
        <f t="shared" si="1"/>
        <v>-700</v>
      </c>
      <c r="J61" s="22">
        <f t="shared" si="7"/>
        <v>-0.58333333333333337</v>
      </c>
      <c r="K61" s="26"/>
      <c r="L61" s="21">
        <f t="shared" si="2"/>
        <v>-500</v>
      </c>
      <c r="M61" s="22">
        <f t="shared" si="3"/>
        <v>-1</v>
      </c>
      <c r="N61" s="25"/>
      <c r="O61" s="21">
        <f t="shared" si="4"/>
        <v>0</v>
      </c>
      <c r="P61" s="22">
        <v>0</v>
      </c>
      <c r="Q61" s="23"/>
      <c r="R61" s="21">
        <f t="shared" si="6"/>
        <v>0</v>
      </c>
      <c r="S61" s="22">
        <v>0</v>
      </c>
      <c r="T61" s="24"/>
      <c r="U61" s="37"/>
    </row>
    <row r="62" spans="2:21" x14ac:dyDescent="0.25">
      <c r="B62" s="9" t="s">
        <v>82</v>
      </c>
      <c r="C62" s="10">
        <v>1672</v>
      </c>
      <c r="D62" s="10">
        <v>0</v>
      </c>
      <c r="E62" s="10">
        <v>0</v>
      </c>
      <c r="F62" s="10">
        <v>0</v>
      </c>
      <c r="G62" s="12">
        <v>0</v>
      </c>
      <c r="H62" s="50">
        <f t="shared" si="0"/>
        <v>1672</v>
      </c>
      <c r="I62" s="21">
        <f t="shared" si="1"/>
        <v>-1672</v>
      </c>
      <c r="J62" s="22">
        <f t="shared" si="7"/>
        <v>-1</v>
      </c>
      <c r="K62" s="26"/>
      <c r="L62" s="21">
        <f t="shared" si="2"/>
        <v>0</v>
      </c>
      <c r="M62" s="22">
        <v>0</v>
      </c>
      <c r="N62" s="25"/>
      <c r="O62" s="21">
        <f t="shared" si="4"/>
        <v>0</v>
      </c>
      <c r="P62" s="22">
        <v>0</v>
      </c>
      <c r="Q62" s="23"/>
      <c r="R62" s="21">
        <f t="shared" si="6"/>
        <v>0</v>
      </c>
      <c r="S62" s="22">
        <v>0</v>
      </c>
      <c r="T62" s="24"/>
      <c r="U62" s="37"/>
    </row>
    <row r="63" spans="2:21" x14ac:dyDescent="0.25">
      <c r="B63" s="9" t="s">
        <v>60</v>
      </c>
      <c r="C63" s="10">
        <v>1578.2</v>
      </c>
      <c r="D63" s="10">
        <v>0</v>
      </c>
      <c r="E63" s="10">
        <v>0</v>
      </c>
      <c r="F63" s="10">
        <v>0</v>
      </c>
      <c r="G63" s="12">
        <v>0</v>
      </c>
      <c r="H63" s="50">
        <f t="shared" si="0"/>
        <v>1578.2</v>
      </c>
      <c r="I63" s="21">
        <f t="shared" si="1"/>
        <v>-1578.2</v>
      </c>
      <c r="J63" s="22">
        <f t="shared" si="7"/>
        <v>-1</v>
      </c>
      <c r="K63" s="26"/>
      <c r="L63" s="21">
        <f t="shared" si="2"/>
        <v>0</v>
      </c>
      <c r="M63" s="22">
        <v>0</v>
      </c>
      <c r="N63" s="25"/>
      <c r="O63" s="21">
        <f t="shared" si="4"/>
        <v>0</v>
      </c>
      <c r="P63" s="22">
        <v>0</v>
      </c>
      <c r="Q63" s="23"/>
      <c r="R63" s="21">
        <f t="shared" si="6"/>
        <v>0</v>
      </c>
      <c r="S63" s="22">
        <v>0</v>
      </c>
      <c r="T63" s="24"/>
      <c r="U63" s="37"/>
    </row>
    <row r="64" spans="2:21" x14ac:dyDescent="0.25">
      <c r="B64" s="9" t="s">
        <v>72</v>
      </c>
      <c r="C64" s="10">
        <v>500</v>
      </c>
      <c r="D64" s="10">
        <v>1000</v>
      </c>
      <c r="E64" s="10">
        <v>1000</v>
      </c>
      <c r="F64" s="10">
        <v>0</v>
      </c>
      <c r="G64" s="12">
        <v>1000</v>
      </c>
      <c r="H64" s="50">
        <f t="shared" si="0"/>
        <v>3500</v>
      </c>
      <c r="I64" s="21">
        <f t="shared" si="1"/>
        <v>500</v>
      </c>
      <c r="J64" s="22">
        <f t="shared" si="7"/>
        <v>1</v>
      </c>
      <c r="K64" s="26"/>
      <c r="L64" s="21">
        <f t="shared" si="2"/>
        <v>0</v>
      </c>
      <c r="M64" s="22">
        <f t="shared" si="3"/>
        <v>0</v>
      </c>
      <c r="N64" s="25"/>
      <c r="O64" s="21">
        <f t="shared" si="4"/>
        <v>-1000</v>
      </c>
      <c r="P64" s="22">
        <f t="shared" si="5"/>
        <v>-1</v>
      </c>
      <c r="Q64" s="23"/>
      <c r="R64" s="21">
        <f t="shared" si="6"/>
        <v>1000</v>
      </c>
      <c r="S64" s="22">
        <v>1</v>
      </c>
      <c r="T64" s="24"/>
      <c r="U64" s="42"/>
    </row>
    <row r="65" spans="2:21" x14ac:dyDescent="0.25">
      <c r="B65" s="9" t="s">
        <v>249</v>
      </c>
      <c r="C65" s="10">
        <v>0</v>
      </c>
      <c r="D65" s="10">
        <v>0</v>
      </c>
      <c r="E65" s="10">
        <v>0</v>
      </c>
      <c r="F65" s="10">
        <v>0</v>
      </c>
      <c r="G65" s="12">
        <v>1000</v>
      </c>
      <c r="H65" s="50">
        <f t="shared" si="0"/>
        <v>1000</v>
      </c>
      <c r="I65" s="21">
        <f t="shared" si="1"/>
        <v>0</v>
      </c>
      <c r="J65" s="22">
        <v>0</v>
      </c>
      <c r="K65" s="26"/>
      <c r="L65" s="21">
        <f t="shared" si="2"/>
        <v>0</v>
      </c>
      <c r="M65" s="22">
        <v>0</v>
      </c>
      <c r="N65" s="25"/>
      <c r="O65" s="21">
        <f t="shared" si="4"/>
        <v>0</v>
      </c>
      <c r="P65" s="22">
        <v>0</v>
      </c>
      <c r="Q65" s="23"/>
      <c r="R65" s="21">
        <f t="shared" si="6"/>
        <v>1000</v>
      </c>
      <c r="S65" s="22">
        <v>1</v>
      </c>
      <c r="T65" s="24"/>
      <c r="U65" s="42"/>
    </row>
    <row r="66" spans="2:21" x14ac:dyDescent="0.25">
      <c r="B66" s="9" t="s">
        <v>106</v>
      </c>
      <c r="C66" s="10">
        <v>0</v>
      </c>
      <c r="D66" s="10">
        <v>419.07</v>
      </c>
      <c r="E66" s="10">
        <v>0</v>
      </c>
      <c r="F66" s="10">
        <v>0</v>
      </c>
      <c r="G66" s="12">
        <v>960.04</v>
      </c>
      <c r="H66" s="50">
        <f t="shared" si="0"/>
        <v>1379.11</v>
      </c>
      <c r="I66" s="21">
        <f t="shared" si="1"/>
        <v>419.07</v>
      </c>
      <c r="J66" s="22">
        <v>1</v>
      </c>
      <c r="K66" s="26"/>
      <c r="L66" s="21">
        <f t="shared" si="2"/>
        <v>-419.07</v>
      </c>
      <c r="M66" s="22">
        <f t="shared" si="3"/>
        <v>-1</v>
      </c>
      <c r="N66" s="25"/>
      <c r="O66" s="21">
        <f t="shared" si="4"/>
        <v>0</v>
      </c>
      <c r="P66" s="22">
        <v>0</v>
      </c>
      <c r="Q66" s="23"/>
      <c r="R66" s="21">
        <f t="shared" si="6"/>
        <v>960.04</v>
      </c>
      <c r="S66" s="22">
        <v>1</v>
      </c>
      <c r="T66" s="24"/>
      <c r="U66" s="42"/>
    </row>
    <row r="67" spans="2:21" x14ac:dyDescent="0.25">
      <c r="B67" s="9" t="s">
        <v>123</v>
      </c>
      <c r="C67" s="10">
        <v>0</v>
      </c>
      <c r="D67" s="10">
        <v>1250</v>
      </c>
      <c r="E67" s="10">
        <v>0</v>
      </c>
      <c r="F67" s="10">
        <v>0</v>
      </c>
      <c r="G67" s="12">
        <v>0</v>
      </c>
      <c r="H67" s="50">
        <f t="shared" si="0"/>
        <v>1250</v>
      </c>
      <c r="I67" s="21">
        <f t="shared" si="1"/>
        <v>1250</v>
      </c>
      <c r="J67" s="22">
        <v>1</v>
      </c>
      <c r="K67" s="26"/>
      <c r="L67" s="21">
        <f t="shared" si="2"/>
        <v>-1250</v>
      </c>
      <c r="M67" s="22">
        <f t="shared" si="3"/>
        <v>-1</v>
      </c>
      <c r="N67" s="25"/>
      <c r="O67" s="21">
        <f t="shared" si="4"/>
        <v>0</v>
      </c>
      <c r="P67" s="22">
        <v>0</v>
      </c>
      <c r="Q67" s="23"/>
      <c r="R67" s="21">
        <f t="shared" si="6"/>
        <v>0</v>
      </c>
      <c r="S67" s="22">
        <v>0</v>
      </c>
      <c r="T67" s="24"/>
      <c r="U67" s="37"/>
    </row>
    <row r="68" spans="2:21" x14ac:dyDescent="0.25">
      <c r="B68" s="9" t="s">
        <v>19</v>
      </c>
      <c r="C68" s="10">
        <v>1246.55</v>
      </c>
      <c r="D68" s="10">
        <v>0</v>
      </c>
      <c r="E68" s="10">
        <v>0</v>
      </c>
      <c r="F68" s="10">
        <v>0</v>
      </c>
      <c r="G68" s="12">
        <v>0</v>
      </c>
      <c r="H68" s="50">
        <f t="shared" si="0"/>
        <v>1246.55</v>
      </c>
      <c r="I68" s="21">
        <f t="shared" si="1"/>
        <v>-1246.55</v>
      </c>
      <c r="J68" s="22">
        <f t="shared" si="7"/>
        <v>-1</v>
      </c>
      <c r="K68" s="26"/>
      <c r="L68" s="21">
        <f t="shared" si="2"/>
        <v>0</v>
      </c>
      <c r="M68" s="22">
        <v>0</v>
      </c>
      <c r="N68" s="25"/>
      <c r="O68" s="21">
        <f t="shared" si="4"/>
        <v>0</v>
      </c>
      <c r="P68" s="22">
        <v>0</v>
      </c>
      <c r="Q68" s="23"/>
      <c r="R68" s="21">
        <f t="shared" si="6"/>
        <v>0</v>
      </c>
      <c r="S68" s="22">
        <v>0</v>
      </c>
      <c r="T68" s="24"/>
      <c r="U68" s="37"/>
    </row>
    <row r="69" spans="2:21" x14ac:dyDescent="0.25">
      <c r="B69" s="9" t="s">
        <v>251</v>
      </c>
      <c r="C69" s="10">
        <v>0</v>
      </c>
      <c r="D69" s="10">
        <v>0</v>
      </c>
      <c r="E69" s="10">
        <v>0</v>
      </c>
      <c r="F69" s="10">
        <v>0</v>
      </c>
      <c r="G69" s="12">
        <v>850</v>
      </c>
      <c r="H69" s="50">
        <f t="shared" si="0"/>
        <v>850</v>
      </c>
      <c r="I69" s="21">
        <f t="shared" si="1"/>
        <v>0</v>
      </c>
      <c r="J69" s="22">
        <v>0</v>
      </c>
      <c r="K69" s="26"/>
      <c r="L69" s="21">
        <f t="shared" si="2"/>
        <v>0</v>
      </c>
      <c r="M69" s="22">
        <v>0</v>
      </c>
      <c r="N69" s="25"/>
      <c r="O69" s="21">
        <f t="shared" si="4"/>
        <v>0</v>
      </c>
      <c r="P69" s="22">
        <v>0</v>
      </c>
      <c r="Q69" s="23"/>
      <c r="R69" s="21">
        <f t="shared" si="6"/>
        <v>850</v>
      </c>
      <c r="S69" s="22">
        <v>1</v>
      </c>
      <c r="T69" s="24"/>
      <c r="U69" s="42"/>
    </row>
    <row r="70" spans="2:21" x14ac:dyDescent="0.25">
      <c r="B70" s="9" t="s">
        <v>23</v>
      </c>
      <c r="C70" s="10">
        <v>1000</v>
      </c>
      <c r="D70" s="10">
        <v>0</v>
      </c>
      <c r="E70" s="10">
        <v>0</v>
      </c>
      <c r="F70" s="10">
        <v>0</v>
      </c>
      <c r="G70" s="12">
        <v>0</v>
      </c>
      <c r="H70" s="50">
        <f t="shared" si="0"/>
        <v>1000</v>
      </c>
      <c r="I70" s="21">
        <f t="shared" si="1"/>
        <v>-1000</v>
      </c>
      <c r="J70" s="22">
        <f t="shared" si="7"/>
        <v>-1</v>
      </c>
      <c r="K70" s="26"/>
      <c r="L70" s="21">
        <f t="shared" si="2"/>
        <v>0</v>
      </c>
      <c r="M70" s="22">
        <v>0</v>
      </c>
      <c r="N70" s="25"/>
      <c r="O70" s="21">
        <f t="shared" si="4"/>
        <v>0</v>
      </c>
      <c r="P70" s="22">
        <v>0</v>
      </c>
      <c r="Q70" s="23"/>
      <c r="R70" s="21">
        <f t="shared" si="6"/>
        <v>0</v>
      </c>
      <c r="S70" s="22">
        <v>0</v>
      </c>
      <c r="T70" s="24"/>
      <c r="U70" s="37"/>
    </row>
    <row r="71" spans="2:21" x14ac:dyDescent="0.25">
      <c r="B71" s="9" t="s">
        <v>235</v>
      </c>
      <c r="C71" s="10">
        <v>0</v>
      </c>
      <c r="D71" s="10">
        <v>0</v>
      </c>
      <c r="E71" s="10">
        <v>0</v>
      </c>
      <c r="F71" s="10">
        <v>0</v>
      </c>
      <c r="G71" s="12">
        <v>632.08000000000004</v>
      </c>
      <c r="H71" s="50">
        <f t="shared" ref="H71:H134" si="8">C71+D71+E71+F71+G71</f>
        <v>632.08000000000004</v>
      </c>
      <c r="I71" s="21">
        <f t="shared" ref="I71:I134" si="9">D71-C71</f>
        <v>0</v>
      </c>
      <c r="J71" s="22">
        <v>0</v>
      </c>
      <c r="K71" s="26"/>
      <c r="L71" s="21">
        <f t="shared" ref="L71:L134" si="10">E71-D71</f>
        <v>0</v>
      </c>
      <c r="M71" s="22">
        <v>0</v>
      </c>
      <c r="N71" s="26"/>
      <c r="O71" s="21">
        <f t="shared" ref="O71:O134" si="11">F71-E71</f>
        <v>0</v>
      </c>
      <c r="P71" s="22">
        <v>0</v>
      </c>
      <c r="Q71" s="23"/>
      <c r="R71" s="21">
        <f t="shared" ref="R71:R134" si="12">G71-F71</f>
        <v>632.08000000000004</v>
      </c>
      <c r="S71" s="22">
        <v>1</v>
      </c>
      <c r="T71" s="24"/>
      <c r="U71" s="42"/>
    </row>
    <row r="72" spans="2:21" x14ac:dyDescent="0.25">
      <c r="B72" s="9" t="s">
        <v>112</v>
      </c>
      <c r="C72" s="10">
        <v>0</v>
      </c>
      <c r="D72" s="10">
        <v>972</v>
      </c>
      <c r="E72" s="10">
        <v>0</v>
      </c>
      <c r="F72" s="10">
        <v>0</v>
      </c>
      <c r="G72" s="12">
        <v>0</v>
      </c>
      <c r="H72" s="50">
        <f t="shared" si="8"/>
        <v>972</v>
      </c>
      <c r="I72" s="21">
        <f t="shared" si="9"/>
        <v>972</v>
      </c>
      <c r="J72" s="22">
        <v>1</v>
      </c>
      <c r="K72" s="26"/>
      <c r="L72" s="21">
        <f t="shared" si="10"/>
        <v>-972</v>
      </c>
      <c r="M72" s="22">
        <f t="shared" ref="M72:M129" si="13">L72/D72</f>
        <v>-1</v>
      </c>
      <c r="N72" s="25"/>
      <c r="O72" s="21">
        <f t="shared" si="11"/>
        <v>0</v>
      </c>
      <c r="P72" s="22">
        <v>0</v>
      </c>
      <c r="Q72" s="23"/>
      <c r="R72" s="21">
        <f t="shared" si="12"/>
        <v>0</v>
      </c>
      <c r="S72" s="22">
        <v>0</v>
      </c>
      <c r="T72" s="24"/>
      <c r="U72" s="37"/>
    </row>
    <row r="73" spans="2:21" x14ac:dyDescent="0.25">
      <c r="B73" s="9" t="s">
        <v>21</v>
      </c>
      <c r="C73" s="10">
        <v>947.95</v>
      </c>
      <c r="D73" s="10">
        <v>0</v>
      </c>
      <c r="E73" s="10">
        <v>0</v>
      </c>
      <c r="F73" s="10">
        <v>0</v>
      </c>
      <c r="G73" s="12">
        <v>0</v>
      </c>
      <c r="H73" s="50">
        <f t="shared" si="8"/>
        <v>947.95</v>
      </c>
      <c r="I73" s="21">
        <f t="shared" si="9"/>
        <v>-947.95</v>
      </c>
      <c r="J73" s="22">
        <f t="shared" ref="J73:J133" si="14">I73/C73</f>
        <v>-1</v>
      </c>
      <c r="K73" s="26"/>
      <c r="L73" s="21">
        <f t="shared" si="10"/>
        <v>0</v>
      </c>
      <c r="M73" s="22">
        <v>0</v>
      </c>
      <c r="N73" s="25"/>
      <c r="O73" s="21">
        <f t="shared" si="11"/>
        <v>0</v>
      </c>
      <c r="P73" s="22">
        <v>0</v>
      </c>
      <c r="Q73" s="23"/>
      <c r="R73" s="21">
        <f t="shared" si="12"/>
        <v>0</v>
      </c>
      <c r="S73" s="22">
        <v>0</v>
      </c>
      <c r="T73" s="24"/>
      <c r="U73" s="37"/>
    </row>
    <row r="74" spans="2:21" x14ac:dyDescent="0.25">
      <c r="B74" s="9" t="s">
        <v>16</v>
      </c>
      <c r="C74" s="10">
        <v>41.85</v>
      </c>
      <c r="D74" s="10">
        <v>0</v>
      </c>
      <c r="E74" s="10">
        <v>893.22</v>
      </c>
      <c r="F74" s="10">
        <v>0</v>
      </c>
      <c r="G74" s="12">
        <v>0</v>
      </c>
      <c r="H74" s="50">
        <f t="shared" si="8"/>
        <v>935.07</v>
      </c>
      <c r="I74" s="21">
        <f t="shared" si="9"/>
        <v>-41.85</v>
      </c>
      <c r="J74" s="22">
        <f t="shared" si="14"/>
        <v>-1</v>
      </c>
      <c r="K74" s="26"/>
      <c r="L74" s="21">
        <f t="shared" si="10"/>
        <v>893.22</v>
      </c>
      <c r="M74" s="22">
        <v>1</v>
      </c>
      <c r="N74" s="25"/>
      <c r="O74" s="21">
        <f t="shared" si="11"/>
        <v>-893.22</v>
      </c>
      <c r="P74" s="22">
        <f t="shared" ref="P74:P134" si="15">O74/E74</f>
        <v>-1</v>
      </c>
      <c r="Q74" s="23"/>
      <c r="R74" s="21">
        <f t="shared" si="12"/>
        <v>0</v>
      </c>
      <c r="S74" s="22">
        <v>0</v>
      </c>
      <c r="T74" s="24"/>
      <c r="U74" s="37"/>
    </row>
    <row r="75" spans="2:21" x14ac:dyDescent="0.25">
      <c r="B75" s="9" t="s">
        <v>102</v>
      </c>
      <c r="C75" s="10">
        <v>0</v>
      </c>
      <c r="D75" s="10">
        <v>597</v>
      </c>
      <c r="E75" s="10">
        <v>595</v>
      </c>
      <c r="F75" s="10">
        <v>0</v>
      </c>
      <c r="G75" s="12">
        <v>596</v>
      </c>
      <c r="H75" s="50">
        <f t="shared" si="8"/>
        <v>1788</v>
      </c>
      <c r="I75" s="21">
        <f t="shared" si="9"/>
        <v>597</v>
      </c>
      <c r="J75" s="22">
        <v>1</v>
      </c>
      <c r="K75" s="26"/>
      <c r="L75" s="21">
        <f t="shared" si="10"/>
        <v>-2</v>
      </c>
      <c r="M75" s="22">
        <f t="shared" si="13"/>
        <v>-3.3500837520938024E-3</v>
      </c>
      <c r="N75" s="25"/>
      <c r="O75" s="21">
        <f t="shared" si="11"/>
        <v>-595</v>
      </c>
      <c r="P75" s="22">
        <f t="shared" si="15"/>
        <v>-1</v>
      </c>
      <c r="Q75" s="23"/>
      <c r="R75" s="21">
        <f t="shared" si="12"/>
        <v>596</v>
      </c>
      <c r="S75" s="22">
        <v>1</v>
      </c>
      <c r="T75" s="24"/>
      <c r="U75" s="42"/>
    </row>
    <row r="76" spans="2:21" x14ac:dyDescent="0.25">
      <c r="B76" s="9" t="s">
        <v>161</v>
      </c>
      <c r="C76" s="10">
        <v>0</v>
      </c>
      <c r="D76" s="10">
        <v>0</v>
      </c>
      <c r="E76" s="10">
        <v>918.85</v>
      </c>
      <c r="F76" s="10">
        <v>0</v>
      </c>
      <c r="G76" s="12">
        <v>0</v>
      </c>
      <c r="H76" s="50">
        <f t="shared" si="8"/>
        <v>918.85</v>
      </c>
      <c r="I76" s="21">
        <f t="shared" si="9"/>
        <v>0</v>
      </c>
      <c r="J76" s="22">
        <v>0</v>
      </c>
      <c r="K76" s="26"/>
      <c r="L76" s="21">
        <f t="shared" si="10"/>
        <v>918.85</v>
      </c>
      <c r="M76" s="22">
        <v>1</v>
      </c>
      <c r="N76" s="25"/>
      <c r="O76" s="21">
        <f t="shared" si="11"/>
        <v>-918.85</v>
      </c>
      <c r="P76" s="22">
        <f t="shared" si="15"/>
        <v>-1</v>
      </c>
      <c r="Q76" s="23"/>
      <c r="R76" s="21">
        <f t="shared" si="12"/>
        <v>0</v>
      </c>
      <c r="S76" s="22">
        <v>0</v>
      </c>
      <c r="T76" s="24"/>
      <c r="U76" s="37"/>
    </row>
    <row r="77" spans="2:21" x14ac:dyDescent="0.25">
      <c r="B77" s="9" t="s">
        <v>69</v>
      </c>
      <c r="C77" s="10">
        <v>450</v>
      </c>
      <c r="D77" s="10">
        <v>450</v>
      </c>
      <c r="E77" s="10">
        <v>0</v>
      </c>
      <c r="F77" s="10">
        <v>0</v>
      </c>
      <c r="G77" s="12">
        <v>0</v>
      </c>
      <c r="H77" s="50">
        <f t="shared" si="8"/>
        <v>900</v>
      </c>
      <c r="I77" s="21">
        <f t="shared" si="9"/>
        <v>0</v>
      </c>
      <c r="J77" s="22">
        <f t="shared" si="14"/>
        <v>0</v>
      </c>
      <c r="K77" s="26"/>
      <c r="L77" s="21">
        <f t="shared" si="10"/>
        <v>-450</v>
      </c>
      <c r="M77" s="22">
        <f t="shared" si="13"/>
        <v>-1</v>
      </c>
      <c r="N77" s="25"/>
      <c r="O77" s="21">
        <f t="shared" si="11"/>
        <v>0</v>
      </c>
      <c r="P77" s="22">
        <v>0</v>
      </c>
      <c r="Q77" s="23"/>
      <c r="R77" s="21">
        <f t="shared" si="12"/>
        <v>0</v>
      </c>
      <c r="S77" s="22">
        <v>0</v>
      </c>
      <c r="T77" s="24"/>
      <c r="U77" s="37"/>
    </row>
    <row r="78" spans="2:21" x14ac:dyDescent="0.25">
      <c r="B78" s="9" t="s">
        <v>79</v>
      </c>
      <c r="C78" s="10">
        <v>894.49</v>
      </c>
      <c r="D78" s="10">
        <v>0</v>
      </c>
      <c r="E78" s="10">
        <v>0</v>
      </c>
      <c r="F78" s="10">
        <v>0</v>
      </c>
      <c r="G78" s="12">
        <v>0</v>
      </c>
      <c r="H78" s="50">
        <f t="shared" si="8"/>
        <v>894.49</v>
      </c>
      <c r="I78" s="21">
        <f t="shared" si="9"/>
        <v>-894.49</v>
      </c>
      <c r="J78" s="22">
        <f t="shared" si="14"/>
        <v>-1</v>
      </c>
      <c r="K78" s="26"/>
      <c r="L78" s="21">
        <f t="shared" si="10"/>
        <v>0</v>
      </c>
      <c r="M78" s="22">
        <v>0</v>
      </c>
      <c r="N78" s="25"/>
      <c r="O78" s="21">
        <f t="shared" si="11"/>
        <v>0</v>
      </c>
      <c r="P78" s="22">
        <v>0</v>
      </c>
      <c r="Q78" s="23"/>
      <c r="R78" s="21">
        <f t="shared" si="12"/>
        <v>0</v>
      </c>
      <c r="S78" s="22">
        <v>0</v>
      </c>
      <c r="T78" s="24"/>
      <c r="U78" s="37"/>
    </row>
    <row r="79" spans="2:21" x14ac:dyDescent="0.25">
      <c r="B79" s="9" t="s">
        <v>50</v>
      </c>
      <c r="C79" s="10">
        <v>870</v>
      </c>
      <c r="D79" s="10">
        <v>0</v>
      </c>
      <c r="E79" s="10">
        <v>0</v>
      </c>
      <c r="F79" s="10">
        <v>0</v>
      </c>
      <c r="G79" s="12">
        <v>0</v>
      </c>
      <c r="H79" s="50">
        <f t="shared" si="8"/>
        <v>870</v>
      </c>
      <c r="I79" s="21">
        <f t="shared" si="9"/>
        <v>-870</v>
      </c>
      <c r="J79" s="22">
        <f t="shared" si="14"/>
        <v>-1</v>
      </c>
      <c r="K79" s="26"/>
      <c r="L79" s="21">
        <f t="shared" si="10"/>
        <v>0</v>
      </c>
      <c r="M79" s="22">
        <v>0</v>
      </c>
      <c r="N79" s="25"/>
      <c r="O79" s="21">
        <f t="shared" si="11"/>
        <v>0</v>
      </c>
      <c r="P79" s="22">
        <v>0</v>
      </c>
      <c r="Q79" s="23"/>
      <c r="R79" s="21">
        <f t="shared" si="12"/>
        <v>0</v>
      </c>
      <c r="S79" s="22">
        <v>0</v>
      </c>
      <c r="T79" s="24"/>
      <c r="U79" s="37"/>
    </row>
    <row r="80" spans="2:21" x14ac:dyDescent="0.25">
      <c r="B80" s="9" t="s">
        <v>247</v>
      </c>
      <c r="C80" s="10">
        <v>0</v>
      </c>
      <c r="D80" s="10">
        <v>0</v>
      </c>
      <c r="E80" s="10">
        <v>0</v>
      </c>
      <c r="F80" s="10">
        <v>0</v>
      </c>
      <c r="G80" s="12">
        <v>575</v>
      </c>
      <c r="H80" s="50">
        <f t="shared" si="8"/>
        <v>575</v>
      </c>
      <c r="I80" s="21">
        <f t="shared" si="9"/>
        <v>0</v>
      </c>
      <c r="J80" s="22">
        <v>0</v>
      </c>
      <c r="K80" s="26"/>
      <c r="L80" s="21">
        <f t="shared" si="10"/>
        <v>0</v>
      </c>
      <c r="M80" s="22">
        <v>0</v>
      </c>
      <c r="N80" s="26"/>
      <c r="O80" s="21">
        <f t="shared" si="11"/>
        <v>0</v>
      </c>
      <c r="P80" s="22">
        <v>0</v>
      </c>
      <c r="Q80" s="23"/>
      <c r="R80" s="21">
        <f t="shared" si="12"/>
        <v>575</v>
      </c>
      <c r="S80" s="22">
        <v>1</v>
      </c>
      <c r="T80" s="24"/>
      <c r="U80" s="42"/>
    </row>
    <row r="81" spans="2:21" x14ac:dyDescent="0.25">
      <c r="B81" s="9" t="s">
        <v>68</v>
      </c>
      <c r="C81" s="10">
        <v>310</v>
      </c>
      <c r="D81" s="10">
        <v>500</v>
      </c>
      <c r="E81" s="10">
        <v>0</v>
      </c>
      <c r="F81" s="10">
        <v>0</v>
      </c>
      <c r="G81" s="12">
        <v>0</v>
      </c>
      <c r="H81" s="50">
        <f t="shared" si="8"/>
        <v>810</v>
      </c>
      <c r="I81" s="21">
        <f t="shared" si="9"/>
        <v>190</v>
      </c>
      <c r="J81" s="22">
        <f t="shared" si="14"/>
        <v>0.61290322580645162</v>
      </c>
      <c r="K81" s="26"/>
      <c r="L81" s="21">
        <f t="shared" si="10"/>
        <v>-500</v>
      </c>
      <c r="M81" s="22">
        <f t="shared" si="13"/>
        <v>-1</v>
      </c>
      <c r="N81" s="25"/>
      <c r="O81" s="21">
        <f t="shared" si="11"/>
        <v>0</v>
      </c>
      <c r="P81" s="22">
        <v>0</v>
      </c>
      <c r="Q81" s="23"/>
      <c r="R81" s="21">
        <f t="shared" si="12"/>
        <v>0</v>
      </c>
      <c r="S81" s="22">
        <v>0</v>
      </c>
      <c r="T81" s="24"/>
      <c r="U81" s="37"/>
    </row>
    <row r="82" spans="2:21" x14ac:dyDescent="0.25">
      <c r="B82" s="9" t="s">
        <v>84</v>
      </c>
      <c r="C82" s="10">
        <v>810</v>
      </c>
      <c r="D82" s="10">
        <v>0</v>
      </c>
      <c r="E82" s="10">
        <v>0</v>
      </c>
      <c r="F82" s="10">
        <v>0</v>
      </c>
      <c r="G82" s="12">
        <v>0</v>
      </c>
      <c r="H82" s="50">
        <f t="shared" si="8"/>
        <v>810</v>
      </c>
      <c r="I82" s="21">
        <f t="shared" si="9"/>
        <v>-810</v>
      </c>
      <c r="J82" s="22">
        <f t="shared" si="14"/>
        <v>-1</v>
      </c>
      <c r="K82" s="26"/>
      <c r="L82" s="21">
        <f t="shared" si="10"/>
        <v>0</v>
      </c>
      <c r="M82" s="22">
        <v>0</v>
      </c>
      <c r="N82" s="25"/>
      <c r="O82" s="21">
        <f t="shared" si="11"/>
        <v>0</v>
      </c>
      <c r="P82" s="22">
        <v>0</v>
      </c>
      <c r="Q82" s="23"/>
      <c r="R82" s="21">
        <f t="shared" si="12"/>
        <v>0</v>
      </c>
      <c r="S82" s="22">
        <v>0</v>
      </c>
      <c r="T82" s="24"/>
      <c r="U82" s="37"/>
    </row>
    <row r="83" spans="2:21" x14ac:dyDescent="0.25">
      <c r="B83" s="9" t="s">
        <v>47</v>
      </c>
      <c r="C83" s="10">
        <v>720.82</v>
      </c>
      <c r="D83" s="10">
        <v>0</v>
      </c>
      <c r="E83" s="10">
        <v>0</v>
      </c>
      <c r="F83" s="10">
        <v>0</v>
      </c>
      <c r="G83" s="12">
        <v>0</v>
      </c>
      <c r="H83" s="50">
        <f t="shared" si="8"/>
        <v>720.82</v>
      </c>
      <c r="I83" s="21">
        <f t="shared" si="9"/>
        <v>-720.82</v>
      </c>
      <c r="J83" s="22">
        <f t="shared" si="14"/>
        <v>-1</v>
      </c>
      <c r="K83" s="26"/>
      <c r="L83" s="21">
        <f t="shared" si="10"/>
        <v>0</v>
      </c>
      <c r="M83" s="22">
        <v>0</v>
      </c>
      <c r="N83" s="26"/>
      <c r="O83" s="21">
        <f t="shared" si="11"/>
        <v>0</v>
      </c>
      <c r="P83" s="22">
        <v>0</v>
      </c>
      <c r="Q83" s="23"/>
      <c r="R83" s="21">
        <f t="shared" si="12"/>
        <v>0</v>
      </c>
      <c r="S83" s="22">
        <v>0</v>
      </c>
      <c r="T83" s="24"/>
      <c r="U83" s="37"/>
    </row>
    <row r="84" spans="2:21" x14ac:dyDescent="0.25">
      <c r="B84" s="9" t="s">
        <v>148</v>
      </c>
      <c r="C84" s="10">
        <v>0</v>
      </c>
      <c r="D84" s="10">
        <v>0</v>
      </c>
      <c r="E84" s="10">
        <v>713.48</v>
      </c>
      <c r="F84" s="10">
        <v>0</v>
      </c>
      <c r="G84" s="12">
        <v>0</v>
      </c>
      <c r="H84" s="50">
        <f t="shared" si="8"/>
        <v>713.48</v>
      </c>
      <c r="I84" s="21">
        <f t="shared" si="9"/>
        <v>0</v>
      </c>
      <c r="J84" s="22">
        <v>0</v>
      </c>
      <c r="K84" s="26"/>
      <c r="L84" s="21">
        <f t="shared" si="10"/>
        <v>713.48</v>
      </c>
      <c r="M84" s="22">
        <v>1</v>
      </c>
      <c r="N84" s="26"/>
      <c r="O84" s="21">
        <f t="shared" si="11"/>
        <v>-713.48</v>
      </c>
      <c r="P84" s="22">
        <f t="shared" si="15"/>
        <v>-1</v>
      </c>
      <c r="Q84" s="23"/>
      <c r="R84" s="21">
        <f t="shared" si="12"/>
        <v>0</v>
      </c>
      <c r="S84" s="22">
        <v>0</v>
      </c>
      <c r="T84" s="24"/>
      <c r="U84" s="37"/>
    </row>
    <row r="85" spans="2:21" x14ac:dyDescent="0.25">
      <c r="B85" s="9" t="s">
        <v>182</v>
      </c>
      <c r="C85" s="10">
        <v>0</v>
      </c>
      <c r="D85" s="10">
        <v>0</v>
      </c>
      <c r="E85" s="10">
        <v>650</v>
      </c>
      <c r="F85" s="10">
        <v>0</v>
      </c>
      <c r="G85" s="12">
        <v>0</v>
      </c>
      <c r="H85" s="50">
        <f t="shared" si="8"/>
        <v>650</v>
      </c>
      <c r="I85" s="21">
        <f t="shared" si="9"/>
        <v>0</v>
      </c>
      <c r="J85" s="22">
        <v>0</v>
      </c>
      <c r="K85" s="26"/>
      <c r="L85" s="21">
        <f t="shared" si="10"/>
        <v>650</v>
      </c>
      <c r="M85" s="22">
        <v>1</v>
      </c>
      <c r="N85" s="26"/>
      <c r="O85" s="21">
        <f t="shared" si="11"/>
        <v>-650</v>
      </c>
      <c r="P85" s="22">
        <f t="shared" si="15"/>
        <v>-1</v>
      </c>
      <c r="Q85" s="23"/>
      <c r="R85" s="21">
        <f t="shared" si="12"/>
        <v>0</v>
      </c>
      <c r="S85" s="22">
        <v>0</v>
      </c>
      <c r="T85" s="24"/>
      <c r="U85" s="37"/>
    </row>
    <row r="86" spans="2:21" x14ac:dyDescent="0.25">
      <c r="B86" s="9" t="s">
        <v>248</v>
      </c>
      <c r="C86" s="10">
        <v>0</v>
      </c>
      <c r="D86" s="10">
        <v>0</v>
      </c>
      <c r="E86" s="10">
        <v>0</v>
      </c>
      <c r="F86" s="10">
        <v>0</v>
      </c>
      <c r="G86" s="12">
        <v>553</v>
      </c>
      <c r="H86" s="50">
        <f t="shared" si="8"/>
        <v>553</v>
      </c>
      <c r="I86" s="21">
        <f t="shared" si="9"/>
        <v>0</v>
      </c>
      <c r="J86" s="22">
        <v>0</v>
      </c>
      <c r="K86" s="26"/>
      <c r="L86" s="21">
        <f t="shared" si="10"/>
        <v>0</v>
      </c>
      <c r="M86" s="22">
        <v>0</v>
      </c>
      <c r="N86" s="26"/>
      <c r="O86" s="21">
        <f t="shared" si="11"/>
        <v>0</v>
      </c>
      <c r="P86" s="22">
        <v>0</v>
      </c>
      <c r="Q86" s="23"/>
      <c r="R86" s="21">
        <f t="shared" si="12"/>
        <v>553</v>
      </c>
      <c r="S86" s="22">
        <v>1</v>
      </c>
      <c r="T86" s="24"/>
      <c r="U86" s="42"/>
    </row>
    <row r="87" spans="2:21" x14ac:dyDescent="0.25">
      <c r="B87" s="9" t="s">
        <v>114</v>
      </c>
      <c r="C87" s="10">
        <v>0</v>
      </c>
      <c r="D87" s="10">
        <v>629.09</v>
      </c>
      <c r="E87" s="10">
        <v>0</v>
      </c>
      <c r="F87" s="10">
        <v>0</v>
      </c>
      <c r="G87" s="12">
        <v>0</v>
      </c>
      <c r="H87" s="50">
        <f t="shared" si="8"/>
        <v>629.09</v>
      </c>
      <c r="I87" s="21">
        <f t="shared" si="9"/>
        <v>629.09</v>
      </c>
      <c r="J87" s="22">
        <v>1</v>
      </c>
      <c r="K87" s="26"/>
      <c r="L87" s="21">
        <f t="shared" si="10"/>
        <v>-629.09</v>
      </c>
      <c r="M87" s="22">
        <f t="shared" si="13"/>
        <v>-1</v>
      </c>
      <c r="N87" s="26"/>
      <c r="O87" s="21">
        <f t="shared" si="11"/>
        <v>0</v>
      </c>
      <c r="P87" s="22">
        <v>0</v>
      </c>
      <c r="Q87" s="23"/>
      <c r="R87" s="21">
        <f t="shared" si="12"/>
        <v>0</v>
      </c>
      <c r="S87" s="22">
        <v>0</v>
      </c>
      <c r="T87" s="24"/>
      <c r="U87" s="37"/>
    </row>
    <row r="88" spans="2:21" x14ac:dyDescent="0.25">
      <c r="B88" s="9" t="s">
        <v>36</v>
      </c>
      <c r="C88" s="10">
        <v>225</v>
      </c>
      <c r="D88" s="10">
        <v>400</v>
      </c>
      <c r="E88" s="10">
        <v>0</v>
      </c>
      <c r="F88" s="10">
        <v>0</v>
      </c>
      <c r="G88" s="12">
        <v>0</v>
      </c>
      <c r="H88" s="50">
        <f t="shared" si="8"/>
        <v>625</v>
      </c>
      <c r="I88" s="21">
        <f t="shared" si="9"/>
        <v>175</v>
      </c>
      <c r="J88" s="22">
        <f t="shared" si="14"/>
        <v>0.77777777777777779</v>
      </c>
      <c r="K88" s="26"/>
      <c r="L88" s="21">
        <f t="shared" si="10"/>
        <v>-400</v>
      </c>
      <c r="M88" s="22">
        <f t="shared" si="13"/>
        <v>-1</v>
      </c>
      <c r="N88" s="26"/>
      <c r="O88" s="21">
        <f t="shared" si="11"/>
        <v>0</v>
      </c>
      <c r="P88" s="22">
        <v>0</v>
      </c>
      <c r="Q88" s="23"/>
      <c r="R88" s="21">
        <f t="shared" si="12"/>
        <v>0</v>
      </c>
      <c r="S88" s="22">
        <v>0</v>
      </c>
      <c r="T88" s="24"/>
      <c r="U88" s="37"/>
    </row>
    <row r="89" spans="2:21" x14ac:dyDescent="0.25">
      <c r="B89" s="9" t="s">
        <v>59</v>
      </c>
      <c r="C89" s="10">
        <v>225</v>
      </c>
      <c r="D89" s="10">
        <v>400</v>
      </c>
      <c r="E89" s="10">
        <v>0</v>
      </c>
      <c r="F89" s="10">
        <v>0</v>
      </c>
      <c r="G89" s="12">
        <v>0</v>
      </c>
      <c r="H89" s="50">
        <f t="shared" si="8"/>
        <v>625</v>
      </c>
      <c r="I89" s="21">
        <f t="shared" si="9"/>
        <v>175</v>
      </c>
      <c r="J89" s="22">
        <f t="shared" si="14"/>
        <v>0.77777777777777779</v>
      </c>
      <c r="K89" s="26"/>
      <c r="L89" s="21">
        <f t="shared" si="10"/>
        <v>-400</v>
      </c>
      <c r="M89" s="22">
        <f t="shared" si="13"/>
        <v>-1</v>
      </c>
      <c r="N89" s="26"/>
      <c r="O89" s="21">
        <f t="shared" si="11"/>
        <v>0</v>
      </c>
      <c r="P89" s="22">
        <v>0</v>
      </c>
      <c r="Q89" s="23"/>
      <c r="R89" s="21">
        <f t="shared" si="12"/>
        <v>0</v>
      </c>
      <c r="S89" s="22">
        <v>0</v>
      </c>
      <c r="T89" s="24"/>
      <c r="U89" s="37"/>
    </row>
    <row r="90" spans="2:21" x14ac:dyDescent="0.25">
      <c r="B90" s="9" t="s">
        <v>154</v>
      </c>
      <c r="C90" s="10">
        <v>0</v>
      </c>
      <c r="D90" s="10">
        <v>0</v>
      </c>
      <c r="E90" s="10">
        <v>600</v>
      </c>
      <c r="F90" s="10">
        <v>0</v>
      </c>
      <c r="G90" s="12">
        <v>0</v>
      </c>
      <c r="H90" s="50">
        <f t="shared" si="8"/>
        <v>600</v>
      </c>
      <c r="I90" s="21">
        <f t="shared" si="9"/>
        <v>0</v>
      </c>
      <c r="J90" s="22">
        <v>0</v>
      </c>
      <c r="K90" s="26"/>
      <c r="L90" s="21">
        <f t="shared" si="10"/>
        <v>600</v>
      </c>
      <c r="M90" s="22">
        <v>1</v>
      </c>
      <c r="N90" s="26"/>
      <c r="O90" s="21">
        <f t="shared" si="11"/>
        <v>-600</v>
      </c>
      <c r="P90" s="22">
        <f t="shared" si="15"/>
        <v>-1</v>
      </c>
      <c r="Q90" s="23"/>
      <c r="R90" s="21">
        <f t="shared" si="12"/>
        <v>0</v>
      </c>
      <c r="S90" s="22">
        <v>0</v>
      </c>
      <c r="T90" s="24"/>
      <c r="U90" s="37"/>
    </row>
    <row r="91" spans="2:21" x14ac:dyDescent="0.25">
      <c r="B91" s="9" t="s">
        <v>157</v>
      </c>
      <c r="C91" s="10">
        <v>0</v>
      </c>
      <c r="D91" s="10">
        <v>0</v>
      </c>
      <c r="E91" s="10">
        <v>600</v>
      </c>
      <c r="F91" s="10">
        <v>0</v>
      </c>
      <c r="G91" s="12">
        <v>0</v>
      </c>
      <c r="H91" s="50">
        <f t="shared" si="8"/>
        <v>600</v>
      </c>
      <c r="I91" s="21">
        <f t="shared" si="9"/>
        <v>0</v>
      </c>
      <c r="J91" s="22">
        <v>0</v>
      </c>
      <c r="K91" s="26"/>
      <c r="L91" s="21">
        <f t="shared" si="10"/>
        <v>600</v>
      </c>
      <c r="M91" s="22">
        <v>1</v>
      </c>
      <c r="N91" s="26"/>
      <c r="O91" s="21">
        <f t="shared" si="11"/>
        <v>-600</v>
      </c>
      <c r="P91" s="22">
        <f t="shared" si="15"/>
        <v>-1</v>
      </c>
      <c r="Q91" s="23"/>
      <c r="R91" s="21">
        <f t="shared" si="12"/>
        <v>0</v>
      </c>
      <c r="S91" s="22">
        <v>0</v>
      </c>
      <c r="T91" s="24"/>
      <c r="U91" s="37"/>
    </row>
    <row r="92" spans="2:21" x14ac:dyDescent="0.25">
      <c r="B92" s="9" t="s">
        <v>166</v>
      </c>
      <c r="C92" s="10">
        <v>0</v>
      </c>
      <c r="D92" s="10">
        <v>0</v>
      </c>
      <c r="E92" s="10">
        <v>595</v>
      </c>
      <c r="F92" s="10">
        <v>0</v>
      </c>
      <c r="G92" s="12">
        <v>0</v>
      </c>
      <c r="H92" s="50">
        <f t="shared" si="8"/>
        <v>595</v>
      </c>
      <c r="I92" s="21">
        <f t="shared" si="9"/>
        <v>0</v>
      </c>
      <c r="J92" s="22">
        <v>0</v>
      </c>
      <c r="K92" s="26"/>
      <c r="L92" s="21">
        <f t="shared" si="10"/>
        <v>595</v>
      </c>
      <c r="M92" s="22">
        <v>1</v>
      </c>
      <c r="N92" s="26"/>
      <c r="O92" s="21">
        <f t="shared" si="11"/>
        <v>-595</v>
      </c>
      <c r="P92" s="22">
        <f t="shared" si="15"/>
        <v>-1</v>
      </c>
      <c r="Q92" s="23"/>
      <c r="R92" s="21">
        <f t="shared" si="12"/>
        <v>0</v>
      </c>
      <c r="S92" s="22">
        <v>0</v>
      </c>
      <c r="T92" s="24"/>
      <c r="U92" s="37"/>
    </row>
    <row r="93" spans="2:21" x14ac:dyDescent="0.25">
      <c r="B93" s="9" t="s">
        <v>164</v>
      </c>
      <c r="C93" s="10">
        <v>0</v>
      </c>
      <c r="D93" s="10">
        <v>0</v>
      </c>
      <c r="E93" s="10">
        <v>440</v>
      </c>
      <c r="F93" s="10">
        <v>0</v>
      </c>
      <c r="G93" s="12">
        <v>481.05</v>
      </c>
      <c r="H93" s="50">
        <f t="shared" si="8"/>
        <v>921.05</v>
      </c>
      <c r="I93" s="21">
        <f t="shared" si="9"/>
        <v>0</v>
      </c>
      <c r="J93" s="22">
        <v>0</v>
      </c>
      <c r="K93" s="26"/>
      <c r="L93" s="21">
        <f t="shared" si="10"/>
        <v>440</v>
      </c>
      <c r="M93" s="22">
        <v>1</v>
      </c>
      <c r="N93" s="25"/>
      <c r="O93" s="21">
        <f t="shared" si="11"/>
        <v>-440</v>
      </c>
      <c r="P93" s="22">
        <f t="shared" si="15"/>
        <v>-1</v>
      </c>
      <c r="Q93" s="23"/>
      <c r="R93" s="21">
        <f t="shared" si="12"/>
        <v>481.05</v>
      </c>
      <c r="S93" s="22">
        <v>1</v>
      </c>
      <c r="T93" s="24"/>
      <c r="U93" s="42"/>
    </row>
    <row r="94" spans="2:21" x14ac:dyDescent="0.25">
      <c r="B94" s="9" t="s">
        <v>94</v>
      </c>
      <c r="C94" s="10">
        <v>560.04</v>
      </c>
      <c r="D94" s="10">
        <v>0</v>
      </c>
      <c r="E94" s="10">
        <v>0</v>
      </c>
      <c r="F94" s="10">
        <v>0</v>
      </c>
      <c r="G94" s="12">
        <v>0</v>
      </c>
      <c r="H94" s="50">
        <f t="shared" si="8"/>
        <v>560.04</v>
      </c>
      <c r="I94" s="21">
        <f t="shared" si="9"/>
        <v>-560.04</v>
      </c>
      <c r="J94" s="22">
        <f t="shared" si="14"/>
        <v>-1</v>
      </c>
      <c r="K94" s="26"/>
      <c r="L94" s="21">
        <f t="shared" si="10"/>
        <v>0</v>
      </c>
      <c r="M94" s="22">
        <v>0</v>
      </c>
      <c r="N94" s="26"/>
      <c r="O94" s="21">
        <f t="shared" si="11"/>
        <v>0</v>
      </c>
      <c r="P94" s="22">
        <v>0</v>
      </c>
      <c r="Q94" s="23"/>
      <c r="R94" s="21">
        <f t="shared" si="12"/>
        <v>0</v>
      </c>
      <c r="S94" s="22">
        <v>0</v>
      </c>
      <c r="T94" s="24"/>
      <c r="U94" s="37"/>
    </row>
    <row r="95" spans="2:21" x14ac:dyDescent="0.25">
      <c r="B95" s="9" t="s">
        <v>131</v>
      </c>
      <c r="C95" s="10">
        <v>0</v>
      </c>
      <c r="D95" s="10">
        <v>255</v>
      </c>
      <c r="E95" s="10">
        <v>305</v>
      </c>
      <c r="F95" s="10">
        <v>0</v>
      </c>
      <c r="G95" s="12">
        <v>0</v>
      </c>
      <c r="H95" s="50">
        <f t="shared" si="8"/>
        <v>560</v>
      </c>
      <c r="I95" s="21">
        <f t="shared" si="9"/>
        <v>255</v>
      </c>
      <c r="J95" s="22">
        <v>1</v>
      </c>
      <c r="K95" s="26"/>
      <c r="L95" s="21">
        <f t="shared" si="10"/>
        <v>50</v>
      </c>
      <c r="M95" s="22">
        <f t="shared" si="13"/>
        <v>0.19607843137254902</v>
      </c>
      <c r="N95" s="26"/>
      <c r="O95" s="21">
        <f t="shared" si="11"/>
        <v>-305</v>
      </c>
      <c r="P95" s="22">
        <f t="shared" si="15"/>
        <v>-1</v>
      </c>
      <c r="Q95" s="23"/>
      <c r="R95" s="21">
        <f t="shared" si="12"/>
        <v>0</v>
      </c>
      <c r="S95" s="22">
        <v>0</v>
      </c>
      <c r="T95" s="24"/>
      <c r="U95" s="37"/>
    </row>
    <row r="96" spans="2:21" x14ac:dyDescent="0.25">
      <c r="B96" s="9" t="s">
        <v>238</v>
      </c>
      <c r="C96" s="10">
        <v>0</v>
      </c>
      <c r="D96" s="10">
        <v>0</v>
      </c>
      <c r="E96" s="10">
        <v>0</v>
      </c>
      <c r="F96" s="10">
        <v>0</v>
      </c>
      <c r="G96" s="12">
        <v>450</v>
      </c>
      <c r="H96" s="50">
        <f t="shared" si="8"/>
        <v>450</v>
      </c>
      <c r="I96" s="21">
        <f t="shared" si="9"/>
        <v>0</v>
      </c>
      <c r="J96" s="22">
        <v>0</v>
      </c>
      <c r="K96" s="26"/>
      <c r="L96" s="21">
        <f t="shared" si="10"/>
        <v>0</v>
      </c>
      <c r="M96" s="22">
        <v>0</v>
      </c>
      <c r="N96" s="26"/>
      <c r="O96" s="21">
        <f t="shared" si="11"/>
        <v>0</v>
      </c>
      <c r="P96" s="22">
        <v>0</v>
      </c>
      <c r="Q96" s="23"/>
      <c r="R96" s="21">
        <f t="shared" si="12"/>
        <v>450</v>
      </c>
      <c r="S96" s="22">
        <v>1</v>
      </c>
      <c r="T96" s="24"/>
      <c r="U96" s="42"/>
    </row>
    <row r="97" spans="2:21" x14ac:dyDescent="0.25">
      <c r="B97" s="9" t="s">
        <v>147</v>
      </c>
      <c r="C97" s="10">
        <v>0</v>
      </c>
      <c r="D97" s="10">
        <v>0</v>
      </c>
      <c r="E97" s="10">
        <v>500</v>
      </c>
      <c r="F97" s="10">
        <v>0</v>
      </c>
      <c r="G97" s="12">
        <v>0</v>
      </c>
      <c r="H97" s="50">
        <f t="shared" si="8"/>
        <v>500</v>
      </c>
      <c r="I97" s="21">
        <f t="shared" si="9"/>
        <v>0</v>
      </c>
      <c r="J97" s="22">
        <v>0</v>
      </c>
      <c r="K97" s="26"/>
      <c r="L97" s="21">
        <f t="shared" si="10"/>
        <v>500</v>
      </c>
      <c r="M97" s="22">
        <v>1</v>
      </c>
      <c r="N97" s="26"/>
      <c r="O97" s="21">
        <f t="shared" si="11"/>
        <v>-500</v>
      </c>
      <c r="P97" s="22">
        <f t="shared" si="15"/>
        <v>-1</v>
      </c>
      <c r="Q97" s="23"/>
      <c r="R97" s="21">
        <f t="shared" si="12"/>
        <v>0</v>
      </c>
      <c r="S97" s="22">
        <v>0</v>
      </c>
      <c r="T97" s="24"/>
      <c r="U97" s="37"/>
    </row>
    <row r="98" spans="2:21" x14ac:dyDescent="0.25">
      <c r="B98" s="9" t="s">
        <v>13</v>
      </c>
      <c r="C98" s="10">
        <v>500</v>
      </c>
      <c r="D98" s="10">
        <v>0</v>
      </c>
      <c r="E98" s="10">
        <v>0</v>
      </c>
      <c r="F98" s="10">
        <v>0</v>
      </c>
      <c r="G98" s="12">
        <v>0</v>
      </c>
      <c r="H98" s="50">
        <f t="shared" si="8"/>
        <v>500</v>
      </c>
      <c r="I98" s="21">
        <f t="shared" si="9"/>
        <v>-500</v>
      </c>
      <c r="J98" s="22">
        <f t="shared" si="14"/>
        <v>-1</v>
      </c>
      <c r="K98" s="26"/>
      <c r="L98" s="21">
        <f t="shared" si="10"/>
        <v>0</v>
      </c>
      <c r="M98" s="22">
        <v>0</v>
      </c>
      <c r="N98" s="26"/>
      <c r="O98" s="21">
        <f t="shared" si="11"/>
        <v>0</v>
      </c>
      <c r="P98" s="22">
        <v>0</v>
      </c>
      <c r="Q98" s="23"/>
      <c r="R98" s="21">
        <f t="shared" si="12"/>
        <v>0</v>
      </c>
      <c r="S98" s="22">
        <v>0</v>
      </c>
      <c r="T98" s="24"/>
      <c r="U98" s="37"/>
    </row>
    <row r="99" spans="2:21" x14ac:dyDescent="0.25">
      <c r="B99" s="9" t="s">
        <v>88</v>
      </c>
      <c r="C99" s="10">
        <v>459.90000000000003</v>
      </c>
      <c r="D99" s="10">
        <v>0</v>
      </c>
      <c r="E99" s="10">
        <v>0</v>
      </c>
      <c r="F99" s="10">
        <v>0</v>
      </c>
      <c r="G99" s="12">
        <v>0</v>
      </c>
      <c r="H99" s="50">
        <f t="shared" si="8"/>
        <v>459.90000000000003</v>
      </c>
      <c r="I99" s="21">
        <f t="shared" si="9"/>
        <v>-459.90000000000003</v>
      </c>
      <c r="J99" s="22">
        <f t="shared" si="14"/>
        <v>-1</v>
      </c>
      <c r="K99" s="26"/>
      <c r="L99" s="21">
        <f t="shared" si="10"/>
        <v>0</v>
      </c>
      <c r="M99" s="22">
        <v>0</v>
      </c>
      <c r="N99" s="26"/>
      <c r="O99" s="21">
        <f t="shared" si="11"/>
        <v>0</v>
      </c>
      <c r="P99" s="22">
        <v>0</v>
      </c>
      <c r="Q99" s="23"/>
      <c r="R99" s="21">
        <f t="shared" si="12"/>
        <v>0</v>
      </c>
      <c r="S99" s="22">
        <v>0</v>
      </c>
      <c r="T99" s="24"/>
      <c r="U99" s="37"/>
    </row>
    <row r="100" spans="2:21" x14ac:dyDescent="0.25">
      <c r="B100" s="9" t="s">
        <v>177</v>
      </c>
      <c r="C100" s="10">
        <v>0</v>
      </c>
      <c r="D100" s="10">
        <v>0</v>
      </c>
      <c r="E100" s="10">
        <v>451.73</v>
      </c>
      <c r="F100" s="10">
        <v>0</v>
      </c>
      <c r="G100" s="12">
        <v>0</v>
      </c>
      <c r="H100" s="50">
        <f t="shared" si="8"/>
        <v>451.73</v>
      </c>
      <c r="I100" s="21">
        <f t="shared" si="9"/>
        <v>0</v>
      </c>
      <c r="J100" s="22">
        <v>0</v>
      </c>
      <c r="K100" s="26"/>
      <c r="L100" s="21">
        <f t="shared" si="10"/>
        <v>451.73</v>
      </c>
      <c r="M100" s="22">
        <v>1</v>
      </c>
      <c r="N100" s="26"/>
      <c r="O100" s="21">
        <f t="shared" si="11"/>
        <v>-451.73</v>
      </c>
      <c r="P100" s="22">
        <f t="shared" si="15"/>
        <v>-1</v>
      </c>
      <c r="Q100" s="23"/>
      <c r="R100" s="21">
        <f t="shared" si="12"/>
        <v>0</v>
      </c>
      <c r="S100" s="22">
        <v>0</v>
      </c>
      <c r="T100" s="24"/>
      <c r="U100" s="37"/>
    </row>
    <row r="101" spans="2:21" x14ac:dyDescent="0.25">
      <c r="B101" s="9" t="s">
        <v>239</v>
      </c>
      <c r="C101" s="10">
        <v>0</v>
      </c>
      <c r="D101" s="10">
        <v>0</v>
      </c>
      <c r="E101" s="10">
        <v>0</v>
      </c>
      <c r="F101" s="10">
        <v>0</v>
      </c>
      <c r="G101" s="12">
        <v>393.3</v>
      </c>
      <c r="H101" s="50">
        <f t="shared" si="8"/>
        <v>393.3</v>
      </c>
      <c r="I101" s="21">
        <f t="shared" si="9"/>
        <v>0</v>
      </c>
      <c r="J101" s="22">
        <v>0</v>
      </c>
      <c r="K101" s="26"/>
      <c r="L101" s="21">
        <f t="shared" si="10"/>
        <v>0</v>
      </c>
      <c r="M101" s="22">
        <v>0</v>
      </c>
      <c r="N101" s="26"/>
      <c r="O101" s="21">
        <f t="shared" si="11"/>
        <v>0</v>
      </c>
      <c r="P101" s="22">
        <v>0</v>
      </c>
      <c r="Q101" s="23"/>
      <c r="R101" s="21">
        <f t="shared" si="12"/>
        <v>393.3</v>
      </c>
      <c r="S101" s="22">
        <v>1</v>
      </c>
      <c r="T101" s="24"/>
      <c r="U101" s="42"/>
    </row>
    <row r="102" spans="2:21" x14ac:dyDescent="0.25">
      <c r="B102" s="9" t="s">
        <v>113</v>
      </c>
      <c r="C102" s="10">
        <v>0</v>
      </c>
      <c r="D102" s="10">
        <v>121.82000000000001</v>
      </c>
      <c r="E102" s="10">
        <v>0</v>
      </c>
      <c r="F102" s="10">
        <v>0</v>
      </c>
      <c r="G102" s="12">
        <v>165.5</v>
      </c>
      <c r="H102" s="50">
        <f t="shared" si="8"/>
        <v>287.32</v>
      </c>
      <c r="I102" s="21">
        <f t="shared" si="9"/>
        <v>121.82000000000001</v>
      </c>
      <c r="J102" s="22">
        <v>1</v>
      </c>
      <c r="K102" s="26"/>
      <c r="L102" s="21">
        <f t="shared" si="10"/>
        <v>-121.82000000000001</v>
      </c>
      <c r="M102" s="22">
        <f t="shared" si="13"/>
        <v>-1</v>
      </c>
      <c r="N102" s="26"/>
      <c r="O102" s="21">
        <f t="shared" si="11"/>
        <v>0</v>
      </c>
      <c r="P102" s="22">
        <v>0</v>
      </c>
      <c r="Q102" s="23"/>
      <c r="R102" s="21">
        <f t="shared" si="12"/>
        <v>165.5</v>
      </c>
      <c r="S102" s="22">
        <v>1</v>
      </c>
      <c r="T102" s="24"/>
      <c r="U102" s="42"/>
    </row>
    <row r="103" spans="2:21" x14ac:dyDescent="0.25">
      <c r="B103" s="9" t="s">
        <v>26</v>
      </c>
      <c r="C103" s="10">
        <v>417.18</v>
      </c>
      <c r="D103" s="10">
        <v>0</v>
      </c>
      <c r="E103" s="10">
        <v>0</v>
      </c>
      <c r="F103" s="10">
        <v>0</v>
      </c>
      <c r="G103" s="12">
        <v>0</v>
      </c>
      <c r="H103" s="50">
        <f t="shared" si="8"/>
        <v>417.18</v>
      </c>
      <c r="I103" s="21">
        <f t="shared" si="9"/>
        <v>-417.18</v>
      </c>
      <c r="J103" s="22">
        <f t="shared" si="14"/>
        <v>-1</v>
      </c>
      <c r="K103" s="26"/>
      <c r="L103" s="21">
        <f t="shared" si="10"/>
        <v>0</v>
      </c>
      <c r="M103" s="22">
        <v>0</v>
      </c>
      <c r="N103" s="26"/>
      <c r="O103" s="21">
        <f t="shared" si="11"/>
        <v>0</v>
      </c>
      <c r="P103" s="22">
        <v>0</v>
      </c>
      <c r="Q103" s="23"/>
      <c r="R103" s="21">
        <f t="shared" si="12"/>
        <v>0</v>
      </c>
      <c r="S103" s="22">
        <v>0</v>
      </c>
      <c r="T103" s="24"/>
      <c r="U103" s="37"/>
    </row>
    <row r="104" spans="2:21" x14ac:dyDescent="0.25">
      <c r="B104" s="9" t="s">
        <v>152</v>
      </c>
      <c r="C104" s="10">
        <v>0</v>
      </c>
      <c r="D104" s="10">
        <v>0</v>
      </c>
      <c r="E104" s="10">
        <v>400</v>
      </c>
      <c r="F104" s="10">
        <v>0</v>
      </c>
      <c r="G104" s="12">
        <v>0</v>
      </c>
      <c r="H104" s="50">
        <f t="shared" si="8"/>
        <v>400</v>
      </c>
      <c r="I104" s="21">
        <f t="shared" si="9"/>
        <v>0</v>
      </c>
      <c r="J104" s="22">
        <v>0</v>
      </c>
      <c r="K104" s="26"/>
      <c r="L104" s="21">
        <f t="shared" si="10"/>
        <v>400</v>
      </c>
      <c r="M104" s="22">
        <v>1</v>
      </c>
      <c r="N104" s="26"/>
      <c r="O104" s="21">
        <f t="shared" si="11"/>
        <v>-400</v>
      </c>
      <c r="P104" s="22">
        <f t="shared" si="15"/>
        <v>-1</v>
      </c>
      <c r="Q104" s="23"/>
      <c r="R104" s="21">
        <f t="shared" si="12"/>
        <v>0</v>
      </c>
      <c r="S104" s="22">
        <v>0</v>
      </c>
      <c r="T104" s="24"/>
      <c r="U104" s="37"/>
    </row>
    <row r="105" spans="2:21" x14ac:dyDescent="0.25">
      <c r="B105" s="9" t="s">
        <v>156</v>
      </c>
      <c r="C105" s="10">
        <v>0</v>
      </c>
      <c r="D105" s="10">
        <v>0</v>
      </c>
      <c r="E105" s="10">
        <v>400</v>
      </c>
      <c r="F105" s="10">
        <v>0</v>
      </c>
      <c r="G105" s="12">
        <v>0</v>
      </c>
      <c r="H105" s="50">
        <f t="shared" si="8"/>
        <v>400</v>
      </c>
      <c r="I105" s="21">
        <f t="shared" si="9"/>
        <v>0</v>
      </c>
      <c r="J105" s="22">
        <v>0</v>
      </c>
      <c r="K105" s="26"/>
      <c r="L105" s="21">
        <f t="shared" si="10"/>
        <v>400</v>
      </c>
      <c r="M105" s="22">
        <v>1</v>
      </c>
      <c r="N105" s="26"/>
      <c r="O105" s="21">
        <f t="shared" si="11"/>
        <v>-400</v>
      </c>
      <c r="P105" s="22">
        <f t="shared" si="15"/>
        <v>-1</v>
      </c>
      <c r="Q105" s="23"/>
      <c r="R105" s="21">
        <f t="shared" si="12"/>
        <v>0</v>
      </c>
      <c r="S105" s="22">
        <v>0</v>
      </c>
      <c r="T105" s="24"/>
      <c r="U105" s="37"/>
    </row>
    <row r="106" spans="2:21" x14ac:dyDescent="0.25">
      <c r="B106" s="9" t="s">
        <v>253</v>
      </c>
      <c r="C106" s="10">
        <v>0</v>
      </c>
      <c r="D106" s="10">
        <v>0</v>
      </c>
      <c r="E106" s="10">
        <v>0</v>
      </c>
      <c r="F106" s="10">
        <v>0</v>
      </c>
      <c r="G106" s="12">
        <v>149.96</v>
      </c>
      <c r="H106" s="50">
        <f t="shared" si="8"/>
        <v>149.96</v>
      </c>
      <c r="I106" s="21">
        <f t="shared" si="9"/>
        <v>0</v>
      </c>
      <c r="J106" s="22">
        <v>0</v>
      </c>
      <c r="K106" s="26"/>
      <c r="L106" s="21">
        <f t="shared" si="10"/>
        <v>0</v>
      </c>
      <c r="M106" s="22">
        <v>0</v>
      </c>
      <c r="N106" s="26"/>
      <c r="O106" s="21">
        <f t="shared" si="11"/>
        <v>0</v>
      </c>
      <c r="P106" s="22">
        <v>0</v>
      </c>
      <c r="Q106" s="23"/>
      <c r="R106" s="21">
        <f t="shared" si="12"/>
        <v>149.96</v>
      </c>
      <c r="S106" s="22">
        <v>1</v>
      </c>
      <c r="T106" s="24"/>
      <c r="U106" s="42"/>
    </row>
    <row r="107" spans="2:21" x14ac:dyDescent="0.25">
      <c r="B107" s="9" t="s">
        <v>8</v>
      </c>
      <c r="C107" s="10">
        <v>366.52</v>
      </c>
      <c r="D107" s="10">
        <v>0</v>
      </c>
      <c r="E107" s="10">
        <v>0</v>
      </c>
      <c r="F107" s="10">
        <v>0</v>
      </c>
      <c r="G107" s="12">
        <v>0</v>
      </c>
      <c r="H107" s="50">
        <f t="shared" si="8"/>
        <v>366.52</v>
      </c>
      <c r="I107" s="21">
        <f t="shared" si="9"/>
        <v>-366.52</v>
      </c>
      <c r="J107" s="22">
        <f t="shared" si="14"/>
        <v>-1</v>
      </c>
      <c r="K107" s="26"/>
      <c r="L107" s="21">
        <f t="shared" si="10"/>
        <v>0</v>
      </c>
      <c r="M107" s="22">
        <v>0</v>
      </c>
      <c r="N107" s="26"/>
      <c r="O107" s="21">
        <f t="shared" si="11"/>
        <v>0</v>
      </c>
      <c r="P107" s="22">
        <v>0</v>
      </c>
      <c r="Q107" s="23"/>
      <c r="R107" s="21">
        <f t="shared" si="12"/>
        <v>0</v>
      </c>
      <c r="S107" s="22">
        <v>0</v>
      </c>
      <c r="T107" s="24"/>
      <c r="U107" s="37"/>
    </row>
    <row r="108" spans="2:21" x14ac:dyDescent="0.25">
      <c r="B108" s="9" t="s">
        <v>92</v>
      </c>
      <c r="C108" s="10">
        <v>360</v>
      </c>
      <c r="D108" s="10">
        <v>0</v>
      </c>
      <c r="E108" s="10">
        <v>0</v>
      </c>
      <c r="F108" s="10">
        <v>0</v>
      </c>
      <c r="G108" s="12">
        <v>0</v>
      </c>
      <c r="H108" s="50">
        <f t="shared" si="8"/>
        <v>360</v>
      </c>
      <c r="I108" s="21">
        <f t="shared" si="9"/>
        <v>-360</v>
      </c>
      <c r="J108" s="22">
        <f t="shared" si="14"/>
        <v>-1</v>
      </c>
      <c r="K108" s="26"/>
      <c r="L108" s="21">
        <f t="shared" si="10"/>
        <v>0</v>
      </c>
      <c r="M108" s="22">
        <v>0</v>
      </c>
      <c r="N108" s="26"/>
      <c r="O108" s="21">
        <f t="shared" si="11"/>
        <v>0</v>
      </c>
      <c r="P108" s="22">
        <v>0</v>
      </c>
      <c r="Q108" s="23"/>
      <c r="R108" s="21">
        <f t="shared" si="12"/>
        <v>0</v>
      </c>
      <c r="S108" s="22">
        <v>0</v>
      </c>
      <c r="T108" s="24"/>
      <c r="U108" s="37"/>
    </row>
    <row r="109" spans="2:21" x14ac:dyDescent="0.25">
      <c r="B109" s="9" t="s">
        <v>136</v>
      </c>
      <c r="C109" s="10">
        <v>0</v>
      </c>
      <c r="D109" s="10">
        <v>339.1</v>
      </c>
      <c r="E109" s="10">
        <v>0</v>
      </c>
      <c r="F109" s="10">
        <v>0</v>
      </c>
      <c r="G109" s="12">
        <v>0</v>
      </c>
      <c r="H109" s="50">
        <f t="shared" si="8"/>
        <v>339.1</v>
      </c>
      <c r="I109" s="21">
        <f t="shared" si="9"/>
        <v>339.1</v>
      </c>
      <c r="J109" s="22">
        <v>1</v>
      </c>
      <c r="K109" s="26"/>
      <c r="L109" s="21">
        <f t="shared" si="10"/>
        <v>-339.1</v>
      </c>
      <c r="M109" s="22">
        <f t="shared" si="13"/>
        <v>-1</v>
      </c>
      <c r="N109" s="26"/>
      <c r="O109" s="21">
        <f t="shared" si="11"/>
        <v>0</v>
      </c>
      <c r="P109" s="22">
        <v>0</v>
      </c>
      <c r="Q109" s="23"/>
      <c r="R109" s="21">
        <f t="shared" si="12"/>
        <v>0</v>
      </c>
      <c r="S109" s="22">
        <v>0</v>
      </c>
      <c r="T109" s="24"/>
      <c r="U109" s="37"/>
    </row>
    <row r="110" spans="2:21" x14ac:dyDescent="0.25">
      <c r="B110" s="9" t="s">
        <v>181</v>
      </c>
      <c r="C110" s="10">
        <v>0</v>
      </c>
      <c r="D110" s="10">
        <v>0</v>
      </c>
      <c r="E110" s="10">
        <v>310</v>
      </c>
      <c r="F110" s="10">
        <v>0</v>
      </c>
      <c r="G110" s="12">
        <v>0</v>
      </c>
      <c r="H110" s="50">
        <f t="shared" si="8"/>
        <v>310</v>
      </c>
      <c r="I110" s="21">
        <f t="shared" si="9"/>
        <v>0</v>
      </c>
      <c r="J110" s="22">
        <v>0</v>
      </c>
      <c r="K110" s="26"/>
      <c r="L110" s="21">
        <f t="shared" si="10"/>
        <v>310</v>
      </c>
      <c r="M110" s="22">
        <v>1</v>
      </c>
      <c r="N110" s="26"/>
      <c r="O110" s="21">
        <f t="shared" si="11"/>
        <v>-310</v>
      </c>
      <c r="P110" s="22">
        <f t="shared" si="15"/>
        <v>-1</v>
      </c>
      <c r="Q110" s="23"/>
      <c r="R110" s="21">
        <f t="shared" si="12"/>
        <v>0</v>
      </c>
      <c r="S110" s="22">
        <v>0</v>
      </c>
      <c r="T110" s="24"/>
      <c r="U110" s="37"/>
    </row>
    <row r="111" spans="2:21" x14ac:dyDescent="0.25">
      <c r="B111" s="9" t="s">
        <v>27</v>
      </c>
      <c r="C111" s="10">
        <v>150</v>
      </c>
      <c r="D111" s="10">
        <v>150</v>
      </c>
      <c r="E111" s="10">
        <v>0</v>
      </c>
      <c r="F111" s="10">
        <v>0</v>
      </c>
      <c r="G111" s="12">
        <v>0</v>
      </c>
      <c r="H111" s="50">
        <f t="shared" si="8"/>
        <v>300</v>
      </c>
      <c r="I111" s="21">
        <f t="shared" si="9"/>
        <v>0</v>
      </c>
      <c r="J111" s="22">
        <f t="shared" si="14"/>
        <v>0</v>
      </c>
      <c r="K111" s="26"/>
      <c r="L111" s="21">
        <f t="shared" si="10"/>
        <v>-150</v>
      </c>
      <c r="M111" s="22">
        <f t="shared" si="13"/>
        <v>-1</v>
      </c>
      <c r="N111" s="26"/>
      <c r="O111" s="21">
        <f t="shared" si="11"/>
        <v>0</v>
      </c>
      <c r="P111" s="22">
        <v>0</v>
      </c>
      <c r="Q111" s="23"/>
      <c r="R111" s="21">
        <f t="shared" si="12"/>
        <v>0</v>
      </c>
      <c r="S111" s="22">
        <v>0</v>
      </c>
      <c r="T111" s="24"/>
      <c r="U111" s="37"/>
    </row>
    <row r="112" spans="2:21" x14ac:dyDescent="0.25">
      <c r="B112" s="9" t="s">
        <v>138</v>
      </c>
      <c r="C112" s="10">
        <v>0</v>
      </c>
      <c r="D112" s="10">
        <v>330.85</v>
      </c>
      <c r="E112" s="10">
        <v>0</v>
      </c>
      <c r="F112" s="10">
        <v>0</v>
      </c>
      <c r="G112" s="12">
        <v>97.3</v>
      </c>
      <c r="H112" s="50">
        <f t="shared" si="8"/>
        <v>428.15000000000003</v>
      </c>
      <c r="I112" s="21">
        <f t="shared" si="9"/>
        <v>330.85</v>
      </c>
      <c r="J112" s="22">
        <v>1</v>
      </c>
      <c r="K112" s="26"/>
      <c r="L112" s="21">
        <f t="shared" si="10"/>
        <v>-330.85</v>
      </c>
      <c r="M112" s="22">
        <f t="shared" si="13"/>
        <v>-1</v>
      </c>
      <c r="N112" s="26"/>
      <c r="O112" s="21">
        <f t="shared" si="11"/>
        <v>0</v>
      </c>
      <c r="P112" s="22">
        <v>0</v>
      </c>
      <c r="Q112" s="23"/>
      <c r="R112" s="21">
        <f t="shared" si="12"/>
        <v>97.3</v>
      </c>
      <c r="S112" s="22">
        <v>1</v>
      </c>
      <c r="T112" s="24"/>
      <c r="U112" s="42"/>
    </row>
    <row r="113" spans="2:21" x14ac:dyDescent="0.25">
      <c r="B113" s="9" t="s">
        <v>120</v>
      </c>
      <c r="C113" s="10">
        <v>0</v>
      </c>
      <c r="D113" s="10">
        <v>286.83</v>
      </c>
      <c r="E113" s="10">
        <v>0</v>
      </c>
      <c r="F113" s="10">
        <v>0</v>
      </c>
      <c r="G113" s="12">
        <v>0</v>
      </c>
      <c r="H113" s="50">
        <f t="shared" si="8"/>
        <v>286.83</v>
      </c>
      <c r="I113" s="21">
        <f t="shared" si="9"/>
        <v>286.83</v>
      </c>
      <c r="J113" s="22">
        <v>1</v>
      </c>
      <c r="K113" s="26"/>
      <c r="L113" s="21">
        <f t="shared" si="10"/>
        <v>-286.83</v>
      </c>
      <c r="M113" s="22">
        <f t="shared" si="13"/>
        <v>-1</v>
      </c>
      <c r="N113" s="26"/>
      <c r="O113" s="21">
        <f t="shared" si="11"/>
        <v>0</v>
      </c>
      <c r="P113" s="22">
        <v>0</v>
      </c>
      <c r="Q113" s="23"/>
      <c r="R113" s="21">
        <f t="shared" si="12"/>
        <v>0</v>
      </c>
      <c r="S113" s="22">
        <v>0</v>
      </c>
      <c r="T113" s="24"/>
      <c r="U113" s="37"/>
    </row>
    <row r="114" spans="2:21" x14ac:dyDescent="0.25">
      <c r="B114" s="9" t="s">
        <v>122</v>
      </c>
      <c r="C114" s="10">
        <v>0</v>
      </c>
      <c r="D114" s="10">
        <v>280</v>
      </c>
      <c r="E114" s="10">
        <v>0</v>
      </c>
      <c r="F114" s="10">
        <v>0</v>
      </c>
      <c r="G114" s="12">
        <v>0</v>
      </c>
      <c r="H114" s="50">
        <f t="shared" si="8"/>
        <v>280</v>
      </c>
      <c r="I114" s="21">
        <f t="shared" si="9"/>
        <v>280</v>
      </c>
      <c r="J114" s="22">
        <v>1</v>
      </c>
      <c r="K114" s="26"/>
      <c r="L114" s="21">
        <f t="shared" si="10"/>
        <v>-280</v>
      </c>
      <c r="M114" s="22">
        <f t="shared" si="13"/>
        <v>-1</v>
      </c>
      <c r="N114" s="26"/>
      <c r="O114" s="21">
        <f t="shared" si="11"/>
        <v>0</v>
      </c>
      <c r="P114" s="22">
        <v>0</v>
      </c>
      <c r="Q114" s="23"/>
      <c r="R114" s="21">
        <f t="shared" si="12"/>
        <v>0</v>
      </c>
      <c r="S114" s="22">
        <v>0</v>
      </c>
      <c r="T114" s="24"/>
      <c r="U114" s="37"/>
    </row>
    <row r="115" spans="2:21" x14ac:dyDescent="0.25">
      <c r="B115" s="9" t="s">
        <v>108</v>
      </c>
      <c r="C115" s="10">
        <v>0</v>
      </c>
      <c r="D115" s="10">
        <v>237.5</v>
      </c>
      <c r="E115" s="10">
        <v>0</v>
      </c>
      <c r="F115" s="10">
        <v>0</v>
      </c>
      <c r="G115" s="12">
        <v>0</v>
      </c>
      <c r="H115" s="50">
        <f t="shared" si="8"/>
        <v>237.5</v>
      </c>
      <c r="I115" s="21">
        <f t="shared" si="9"/>
        <v>237.5</v>
      </c>
      <c r="J115" s="22">
        <v>1</v>
      </c>
      <c r="K115" s="26"/>
      <c r="L115" s="21">
        <f t="shared" si="10"/>
        <v>-237.5</v>
      </c>
      <c r="M115" s="22">
        <f t="shared" si="13"/>
        <v>-1</v>
      </c>
      <c r="N115" s="26"/>
      <c r="O115" s="21">
        <f t="shared" si="11"/>
        <v>0</v>
      </c>
      <c r="P115" s="22">
        <v>0</v>
      </c>
      <c r="Q115" s="23"/>
      <c r="R115" s="21">
        <f t="shared" si="12"/>
        <v>0</v>
      </c>
      <c r="S115" s="22">
        <v>0</v>
      </c>
      <c r="T115" s="24"/>
      <c r="U115" s="37"/>
    </row>
    <row r="116" spans="2:21" x14ac:dyDescent="0.25">
      <c r="B116" s="9" t="s">
        <v>142</v>
      </c>
      <c r="C116" s="10">
        <v>0</v>
      </c>
      <c r="D116" s="10">
        <v>217.98</v>
      </c>
      <c r="E116" s="10">
        <v>0</v>
      </c>
      <c r="F116" s="10">
        <v>0</v>
      </c>
      <c r="G116" s="12">
        <v>0</v>
      </c>
      <c r="H116" s="50">
        <f t="shared" si="8"/>
        <v>217.98</v>
      </c>
      <c r="I116" s="21">
        <f t="shared" si="9"/>
        <v>217.98</v>
      </c>
      <c r="J116" s="22">
        <v>1</v>
      </c>
      <c r="K116" s="26"/>
      <c r="L116" s="21">
        <f t="shared" si="10"/>
        <v>-217.98</v>
      </c>
      <c r="M116" s="22">
        <f t="shared" si="13"/>
        <v>-1</v>
      </c>
      <c r="N116" s="26"/>
      <c r="O116" s="21">
        <f t="shared" si="11"/>
        <v>0</v>
      </c>
      <c r="P116" s="22">
        <v>0</v>
      </c>
      <c r="Q116" s="23"/>
      <c r="R116" s="21">
        <f t="shared" si="12"/>
        <v>0</v>
      </c>
      <c r="S116" s="22">
        <v>0</v>
      </c>
      <c r="T116" s="24"/>
      <c r="U116" s="37"/>
    </row>
    <row r="117" spans="2:21" x14ac:dyDescent="0.25">
      <c r="B117" s="9" t="s">
        <v>62</v>
      </c>
      <c r="C117" s="10">
        <v>85.03</v>
      </c>
      <c r="D117" s="10">
        <v>40</v>
      </c>
      <c r="E117" s="10">
        <v>0</v>
      </c>
      <c r="F117" s="10">
        <v>0</v>
      </c>
      <c r="G117" s="12">
        <v>80</v>
      </c>
      <c r="H117" s="50">
        <f t="shared" si="8"/>
        <v>205.03</v>
      </c>
      <c r="I117" s="21">
        <f t="shared" si="9"/>
        <v>-45.03</v>
      </c>
      <c r="J117" s="22">
        <f t="shared" si="14"/>
        <v>-0.52957779607197464</v>
      </c>
      <c r="K117" s="26"/>
      <c r="L117" s="21">
        <f t="shared" si="10"/>
        <v>-40</v>
      </c>
      <c r="M117" s="22">
        <f t="shared" si="13"/>
        <v>-1</v>
      </c>
      <c r="N117" s="26"/>
      <c r="O117" s="21">
        <f t="shared" si="11"/>
        <v>0</v>
      </c>
      <c r="P117" s="22">
        <v>0</v>
      </c>
      <c r="Q117" s="23"/>
      <c r="R117" s="21">
        <f t="shared" si="12"/>
        <v>80</v>
      </c>
      <c r="S117" s="22">
        <v>1</v>
      </c>
      <c r="T117" s="24"/>
      <c r="U117" s="42"/>
    </row>
    <row r="118" spans="2:21" x14ac:dyDescent="0.25">
      <c r="B118" s="9" t="s">
        <v>22</v>
      </c>
      <c r="C118" s="10">
        <v>183.6</v>
      </c>
      <c r="D118" s="10">
        <v>0</v>
      </c>
      <c r="E118" s="10">
        <v>0</v>
      </c>
      <c r="F118" s="10">
        <v>0</v>
      </c>
      <c r="G118" s="12">
        <v>0</v>
      </c>
      <c r="H118" s="50">
        <f t="shared" si="8"/>
        <v>183.6</v>
      </c>
      <c r="I118" s="21">
        <f t="shared" si="9"/>
        <v>-183.6</v>
      </c>
      <c r="J118" s="22">
        <f t="shared" si="14"/>
        <v>-1</v>
      </c>
      <c r="K118" s="26"/>
      <c r="L118" s="21">
        <f t="shared" si="10"/>
        <v>0</v>
      </c>
      <c r="M118" s="22">
        <v>0</v>
      </c>
      <c r="N118" s="26"/>
      <c r="O118" s="21">
        <f t="shared" si="11"/>
        <v>0</v>
      </c>
      <c r="P118" s="22">
        <v>0</v>
      </c>
      <c r="Q118" s="23"/>
      <c r="R118" s="21">
        <f t="shared" si="12"/>
        <v>0</v>
      </c>
      <c r="S118" s="22">
        <v>0</v>
      </c>
      <c r="T118" s="24"/>
      <c r="U118" s="37"/>
    </row>
    <row r="119" spans="2:21" x14ac:dyDescent="0.25">
      <c r="B119" s="9" t="s">
        <v>134</v>
      </c>
      <c r="C119" s="10">
        <v>0</v>
      </c>
      <c r="D119" s="10">
        <v>91.35</v>
      </c>
      <c r="E119" s="10">
        <v>91.35</v>
      </c>
      <c r="F119" s="10">
        <v>0</v>
      </c>
      <c r="G119" s="12">
        <v>0</v>
      </c>
      <c r="H119" s="50">
        <f t="shared" si="8"/>
        <v>182.7</v>
      </c>
      <c r="I119" s="21">
        <f t="shared" si="9"/>
        <v>91.35</v>
      </c>
      <c r="J119" s="22">
        <v>1</v>
      </c>
      <c r="K119" s="26"/>
      <c r="L119" s="21">
        <f t="shared" si="10"/>
        <v>0</v>
      </c>
      <c r="M119" s="22">
        <f t="shared" si="13"/>
        <v>0</v>
      </c>
      <c r="N119" s="26"/>
      <c r="O119" s="21">
        <f t="shared" si="11"/>
        <v>-91.35</v>
      </c>
      <c r="P119" s="22">
        <f t="shared" si="15"/>
        <v>-1</v>
      </c>
      <c r="Q119" s="23"/>
      <c r="R119" s="21">
        <f t="shared" si="12"/>
        <v>0</v>
      </c>
      <c r="S119" s="22">
        <v>0</v>
      </c>
      <c r="T119" s="24"/>
      <c r="U119" s="37"/>
    </row>
    <row r="120" spans="2:21" x14ac:dyDescent="0.25">
      <c r="B120" s="9" t="s">
        <v>178</v>
      </c>
      <c r="C120" s="10">
        <v>0</v>
      </c>
      <c r="D120" s="10">
        <v>0</v>
      </c>
      <c r="E120" s="10">
        <v>5966.1399999999994</v>
      </c>
      <c r="F120" s="10">
        <v>0</v>
      </c>
      <c r="G120" s="12">
        <v>56.5</v>
      </c>
      <c r="H120" s="50">
        <f t="shared" si="8"/>
        <v>6022.6399999999994</v>
      </c>
      <c r="I120" s="21">
        <f t="shared" si="9"/>
        <v>0</v>
      </c>
      <c r="J120" s="22">
        <v>0</v>
      </c>
      <c r="K120" s="25"/>
      <c r="L120" s="21">
        <f t="shared" si="10"/>
        <v>5966.1399999999994</v>
      </c>
      <c r="M120" s="22">
        <v>1</v>
      </c>
      <c r="N120" s="25"/>
      <c r="O120" s="21">
        <f t="shared" si="11"/>
        <v>-5966.1399999999994</v>
      </c>
      <c r="P120" s="22">
        <f t="shared" si="15"/>
        <v>-1</v>
      </c>
      <c r="Q120" s="23"/>
      <c r="R120" s="21">
        <f t="shared" si="12"/>
        <v>56.5</v>
      </c>
      <c r="S120" s="22">
        <v>1</v>
      </c>
      <c r="T120" s="24"/>
      <c r="U120" s="42"/>
    </row>
    <row r="121" spans="2:21" x14ac:dyDescent="0.25">
      <c r="B121" s="9" t="s">
        <v>30</v>
      </c>
      <c r="C121" s="10">
        <v>49</v>
      </c>
      <c r="D121" s="10">
        <v>0</v>
      </c>
      <c r="E121" s="10">
        <v>0</v>
      </c>
      <c r="F121" s="10">
        <v>0</v>
      </c>
      <c r="G121" s="12">
        <v>55</v>
      </c>
      <c r="H121" s="50">
        <f t="shared" si="8"/>
        <v>104</v>
      </c>
      <c r="I121" s="21">
        <f t="shared" si="9"/>
        <v>-49</v>
      </c>
      <c r="J121" s="22">
        <f t="shared" si="14"/>
        <v>-1</v>
      </c>
      <c r="K121" s="26"/>
      <c r="L121" s="21">
        <f t="shared" si="10"/>
        <v>0</v>
      </c>
      <c r="M121" s="22">
        <v>0</v>
      </c>
      <c r="N121" s="26"/>
      <c r="O121" s="21">
        <f t="shared" si="11"/>
        <v>0</v>
      </c>
      <c r="P121" s="22">
        <v>0</v>
      </c>
      <c r="Q121" s="23"/>
      <c r="R121" s="21">
        <f t="shared" si="12"/>
        <v>55</v>
      </c>
      <c r="S121" s="22">
        <v>1</v>
      </c>
      <c r="T121" s="24"/>
      <c r="U121" s="42"/>
    </row>
    <row r="122" spans="2:21" x14ac:dyDescent="0.25">
      <c r="B122" s="9" t="s">
        <v>150</v>
      </c>
      <c r="C122" s="10">
        <v>0</v>
      </c>
      <c r="D122" s="10">
        <v>0</v>
      </c>
      <c r="E122" s="10">
        <v>100</v>
      </c>
      <c r="F122" s="10">
        <v>0</v>
      </c>
      <c r="G122" s="12">
        <v>0</v>
      </c>
      <c r="H122" s="50">
        <f t="shared" si="8"/>
        <v>100</v>
      </c>
      <c r="I122" s="21">
        <f t="shared" si="9"/>
        <v>0</v>
      </c>
      <c r="J122" s="22">
        <v>0</v>
      </c>
      <c r="K122" s="26"/>
      <c r="L122" s="21">
        <f t="shared" si="10"/>
        <v>100</v>
      </c>
      <c r="M122" s="22">
        <v>1</v>
      </c>
      <c r="N122" s="26"/>
      <c r="O122" s="21">
        <f t="shared" si="11"/>
        <v>-100</v>
      </c>
      <c r="P122" s="22">
        <f t="shared" si="15"/>
        <v>-1</v>
      </c>
      <c r="Q122" s="23"/>
      <c r="R122" s="21">
        <f t="shared" si="12"/>
        <v>0</v>
      </c>
      <c r="S122" s="22">
        <v>0</v>
      </c>
      <c r="T122" s="24"/>
      <c r="U122" s="37"/>
    </row>
    <row r="123" spans="2:21" x14ac:dyDescent="0.25">
      <c r="B123" s="9" t="s">
        <v>45</v>
      </c>
      <c r="C123" s="10">
        <v>100</v>
      </c>
      <c r="D123" s="10">
        <v>0</v>
      </c>
      <c r="E123" s="10">
        <v>0</v>
      </c>
      <c r="F123" s="10">
        <v>0</v>
      </c>
      <c r="G123" s="12">
        <v>0</v>
      </c>
      <c r="H123" s="50">
        <f t="shared" si="8"/>
        <v>100</v>
      </c>
      <c r="I123" s="21">
        <f t="shared" si="9"/>
        <v>-100</v>
      </c>
      <c r="J123" s="22">
        <f t="shared" si="14"/>
        <v>-1</v>
      </c>
      <c r="K123" s="26"/>
      <c r="L123" s="21">
        <f t="shared" si="10"/>
        <v>0</v>
      </c>
      <c r="M123" s="22">
        <v>0</v>
      </c>
      <c r="N123" s="26"/>
      <c r="O123" s="21">
        <f t="shared" si="11"/>
        <v>0</v>
      </c>
      <c r="P123" s="22">
        <v>0</v>
      </c>
      <c r="Q123" s="23"/>
      <c r="R123" s="21">
        <f t="shared" si="12"/>
        <v>0</v>
      </c>
      <c r="S123" s="22">
        <v>0</v>
      </c>
      <c r="T123" s="24"/>
      <c r="U123" s="37"/>
    </row>
    <row r="124" spans="2:21" x14ac:dyDescent="0.25">
      <c r="B124" s="9" t="s">
        <v>165</v>
      </c>
      <c r="C124" s="10">
        <v>0</v>
      </c>
      <c r="D124" s="10">
        <v>0</v>
      </c>
      <c r="E124" s="10">
        <v>100</v>
      </c>
      <c r="F124" s="10">
        <v>0</v>
      </c>
      <c r="G124" s="12">
        <v>0</v>
      </c>
      <c r="H124" s="50">
        <f t="shared" si="8"/>
        <v>100</v>
      </c>
      <c r="I124" s="21">
        <f t="shared" si="9"/>
        <v>0</v>
      </c>
      <c r="J124" s="22">
        <v>0</v>
      </c>
      <c r="K124" s="26"/>
      <c r="L124" s="21">
        <f t="shared" si="10"/>
        <v>100</v>
      </c>
      <c r="M124" s="22">
        <v>1</v>
      </c>
      <c r="N124" s="26"/>
      <c r="O124" s="21">
        <f t="shared" si="11"/>
        <v>-100</v>
      </c>
      <c r="P124" s="22">
        <f t="shared" si="15"/>
        <v>-1</v>
      </c>
      <c r="Q124" s="23"/>
      <c r="R124" s="21">
        <f t="shared" si="12"/>
        <v>0</v>
      </c>
      <c r="S124" s="22">
        <v>0</v>
      </c>
      <c r="T124" s="24"/>
      <c r="U124" s="37"/>
    </row>
    <row r="125" spans="2:21" x14ac:dyDescent="0.25">
      <c r="B125" s="9" t="s">
        <v>167</v>
      </c>
      <c r="C125" s="10">
        <v>0</v>
      </c>
      <c r="D125" s="10">
        <v>0</v>
      </c>
      <c r="E125" s="10">
        <v>100</v>
      </c>
      <c r="F125" s="10">
        <v>0</v>
      </c>
      <c r="G125" s="12">
        <v>0</v>
      </c>
      <c r="H125" s="50">
        <f t="shared" si="8"/>
        <v>100</v>
      </c>
      <c r="I125" s="21">
        <f t="shared" si="9"/>
        <v>0</v>
      </c>
      <c r="J125" s="22">
        <v>0</v>
      </c>
      <c r="K125" s="26"/>
      <c r="L125" s="21">
        <f t="shared" si="10"/>
        <v>100</v>
      </c>
      <c r="M125" s="22">
        <v>1</v>
      </c>
      <c r="N125" s="26"/>
      <c r="O125" s="21">
        <f t="shared" si="11"/>
        <v>-100</v>
      </c>
      <c r="P125" s="22">
        <f t="shared" si="15"/>
        <v>-1</v>
      </c>
      <c r="Q125" s="23"/>
      <c r="R125" s="21">
        <f t="shared" si="12"/>
        <v>0</v>
      </c>
      <c r="S125" s="22">
        <v>0</v>
      </c>
      <c r="T125" s="24"/>
      <c r="U125" s="37"/>
    </row>
    <row r="126" spans="2:21" x14ac:dyDescent="0.25">
      <c r="B126" s="9" t="s">
        <v>128</v>
      </c>
      <c r="C126" s="10">
        <v>0</v>
      </c>
      <c r="D126" s="10">
        <v>100</v>
      </c>
      <c r="E126" s="10">
        <v>0</v>
      </c>
      <c r="F126" s="10">
        <v>0</v>
      </c>
      <c r="G126" s="12">
        <v>0</v>
      </c>
      <c r="H126" s="50">
        <f t="shared" si="8"/>
        <v>100</v>
      </c>
      <c r="I126" s="21">
        <f t="shared" si="9"/>
        <v>100</v>
      </c>
      <c r="J126" s="22">
        <v>1</v>
      </c>
      <c r="K126" s="26"/>
      <c r="L126" s="21">
        <f t="shared" si="10"/>
        <v>-100</v>
      </c>
      <c r="M126" s="22">
        <f t="shared" si="13"/>
        <v>-1</v>
      </c>
      <c r="N126" s="26"/>
      <c r="O126" s="21">
        <f t="shared" si="11"/>
        <v>0</v>
      </c>
      <c r="P126" s="22">
        <v>0</v>
      </c>
      <c r="Q126" s="23"/>
      <c r="R126" s="21">
        <f t="shared" si="12"/>
        <v>0</v>
      </c>
      <c r="S126" s="22">
        <v>0</v>
      </c>
      <c r="T126" s="24"/>
      <c r="U126" s="37"/>
    </row>
    <row r="127" spans="2:21" x14ac:dyDescent="0.25">
      <c r="B127" s="9" t="s">
        <v>175</v>
      </c>
      <c r="C127" s="10">
        <v>0</v>
      </c>
      <c r="D127" s="10">
        <v>0</v>
      </c>
      <c r="E127" s="10">
        <v>100</v>
      </c>
      <c r="F127" s="10">
        <v>0</v>
      </c>
      <c r="G127" s="12">
        <v>0</v>
      </c>
      <c r="H127" s="50">
        <f t="shared" si="8"/>
        <v>100</v>
      </c>
      <c r="I127" s="21">
        <f t="shared" si="9"/>
        <v>0</v>
      </c>
      <c r="J127" s="22">
        <v>0</v>
      </c>
      <c r="K127" s="26"/>
      <c r="L127" s="21">
        <f t="shared" si="10"/>
        <v>100</v>
      </c>
      <c r="M127" s="22">
        <v>1</v>
      </c>
      <c r="N127" s="26"/>
      <c r="O127" s="21">
        <f t="shared" si="11"/>
        <v>-100</v>
      </c>
      <c r="P127" s="22">
        <f t="shared" si="15"/>
        <v>-1</v>
      </c>
      <c r="Q127" s="23"/>
      <c r="R127" s="21">
        <f t="shared" si="12"/>
        <v>0</v>
      </c>
      <c r="S127" s="22">
        <v>0</v>
      </c>
      <c r="T127" s="24"/>
      <c r="U127" s="37"/>
    </row>
    <row r="128" spans="2:21" x14ac:dyDescent="0.25">
      <c r="B128" s="9" t="s">
        <v>151</v>
      </c>
      <c r="C128" s="10">
        <v>0</v>
      </c>
      <c r="D128" s="10">
        <v>0</v>
      </c>
      <c r="E128" s="10">
        <v>98.8</v>
      </c>
      <c r="F128" s="10">
        <v>0</v>
      </c>
      <c r="G128" s="12">
        <v>0</v>
      </c>
      <c r="H128" s="50">
        <f t="shared" si="8"/>
        <v>98.8</v>
      </c>
      <c r="I128" s="21">
        <f t="shared" si="9"/>
        <v>0</v>
      </c>
      <c r="J128" s="22">
        <v>0</v>
      </c>
      <c r="K128" s="26"/>
      <c r="L128" s="21">
        <f t="shared" si="10"/>
        <v>98.8</v>
      </c>
      <c r="M128" s="22">
        <v>1</v>
      </c>
      <c r="N128" s="26"/>
      <c r="O128" s="21">
        <f t="shared" si="11"/>
        <v>-98.8</v>
      </c>
      <c r="P128" s="22">
        <f t="shared" si="15"/>
        <v>-1</v>
      </c>
      <c r="Q128" s="23"/>
      <c r="R128" s="21">
        <f t="shared" si="12"/>
        <v>0</v>
      </c>
      <c r="S128" s="22">
        <v>0</v>
      </c>
      <c r="T128" s="24"/>
      <c r="U128" s="37"/>
    </row>
    <row r="129" spans="2:21" x14ac:dyDescent="0.25">
      <c r="B129" s="9" t="s">
        <v>125</v>
      </c>
      <c r="C129" s="10">
        <v>0</v>
      </c>
      <c r="D129" s="10">
        <v>96</v>
      </c>
      <c r="E129" s="10">
        <v>0</v>
      </c>
      <c r="F129" s="10">
        <v>0</v>
      </c>
      <c r="G129" s="12">
        <v>0</v>
      </c>
      <c r="H129" s="50">
        <f t="shared" si="8"/>
        <v>96</v>
      </c>
      <c r="I129" s="21">
        <f t="shared" si="9"/>
        <v>96</v>
      </c>
      <c r="J129" s="22">
        <v>1</v>
      </c>
      <c r="K129" s="26"/>
      <c r="L129" s="21">
        <f t="shared" si="10"/>
        <v>-96</v>
      </c>
      <c r="M129" s="22">
        <f t="shared" si="13"/>
        <v>-1</v>
      </c>
      <c r="N129" s="26"/>
      <c r="O129" s="21">
        <f t="shared" si="11"/>
        <v>0</v>
      </c>
      <c r="P129" s="22">
        <v>0</v>
      </c>
      <c r="Q129" s="23"/>
      <c r="R129" s="21">
        <f t="shared" si="12"/>
        <v>0</v>
      </c>
      <c r="S129" s="22">
        <v>0</v>
      </c>
      <c r="T129" s="24"/>
      <c r="U129" s="37"/>
    </row>
    <row r="130" spans="2:21" x14ac:dyDescent="0.25">
      <c r="B130" s="9" t="s">
        <v>81</v>
      </c>
      <c r="C130" s="10">
        <v>72</v>
      </c>
      <c r="D130" s="10">
        <v>0</v>
      </c>
      <c r="E130" s="10">
        <v>0</v>
      </c>
      <c r="F130" s="10">
        <v>0</v>
      </c>
      <c r="G130" s="12">
        <v>0</v>
      </c>
      <c r="H130" s="50">
        <f t="shared" si="8"/>
        <v>72</v>
      </c>
      <c r="I130" s="21">
        <f t="shared" si="9"/>
        <v>-72</v>
      </c>
      <c r="J130" s="22">
        <f t="shared" si="14"/>
        <v>-1</v>
      </c>
      <c r="K130" s="26"/>
      <c r="L130" s="21">
        <f t="shared" si="10"/>
        <v>0</v>
      </c>
      <c r="M130" s="22">
        <v>0</v>
      </c>
      <c r="N130" s="26"/>
      <c r="O130" s="21">
        <f t="shared" si="11"/>
        <v>0</v>
      </c>
      <c r="P130" s="22">
        <v>0</v>
      </c>
      <c r="Q130" s="23"/>
      <c r="R130" s="21">
        <f t="shared" si="12"/>
        <v>0</v>
      </c>
      <c r="S130" s="22">
        <v>0</v>
      </c>
      <c r="T130" s="24"/>
      <c r="U130" s="37"/>
    </row>
    <row r="131" spans="2:21" x14ac:dyDescent="0.25">
      <c r="B131" s="9" t="s">
        <v>158</v>
      </c>
      <c r="C131" s="10">
        <v>0</v>
      </c>
      <c r="D131" s="10">
        <v>0</v>
      </c>
      <c r="E131" s="10">
        <v>25.23</v>
      </c>
      <c r="F131" s="10">
        <v>0</v>
      </c>
      <c r="G131" s="12">
        <v>25</v>
      </c>
      <c r="H131" s="50">
        <f t="shared" si="8"/>
        <v>50.230000000000004</v>
      </c>
      <c r="I131" s="21">
        <f t="shared" si="9"/>
        <v>0</v>
      </c>
      <c r="J131" s="22">
        <v>0</v>
      </c>
      <c r="K131" s="26"/>
      <c r="L131" s="21">
        <f t="shared" si="10"/>
        <v>25.23</v>
      </c>
      <c r="M131" s="22">
        <v>1</v>
      </c>
      <c r="N131" s="26"/>
      <c r="O131" s="21">
        <f t="shared" si="11"/>
        <v>-25.23</v>
      </c>
      <c r="P131" s="22">
        <f t="shared" si="15"/>
        <v>-1</v>
      </c>
      <c r="Q131" s="23"/>
      <c r="R131" s="21">
        <f t="shared" si="12"/>
        <v>25</v>
      </c>
      <c r="S131" s="22">
        <v>1</v>
      </c>
      <c r="T131" s="24"/>
      <c r="U131" s="42"/>
    </row>
    <row r="132" spans="2:21" x14ac:dyDescent="0.25">
      <c r="B132" s="9" t="s">
        <v>149</v>
      </c>
      <c r="C132" s="10">
        <v>0</v>
      </c>
      <c r="D132" s="10">
        <v>0</v>
      </c>
      <c r="E132" s="10">
        <v>49.7</v>
      </c>
      <c r="F132" s="10">
        <v>0</v>
      </c>
      <c r="G132" s="12">
        <v>0</v>
      </c>
      <c r="H132" s="50">
        <f t="shared" si="8"/>
        <v>49.7</v>
      </c>
      <c r="I132" s="21">
        <f t="shared" si="9"/>
        <v>0</v>
      </c>
      <c r="J132" s="22">
        <v>0</v>
      </c>
      <c r="K132" s="26"/>
      <c r="L132" s="21">
        <f t="shared" si="10"/>
        <v>49.7</v>
      </c>
      <c r="M132" s="22">
        <v>1</v>
      </c>
      <c r="N132" s="26"/>
      <c r="O132" s="21">
        <f t="shared" si="11"/>
        <v>-49.7</v>
      </c>
      <c r="P132" s="22">
        <f t="shared" si="15"/>
        <v>-1</v>
      </c>
      <c r="Q132" s="23"/>
      <c r="R132" s="21">
        <f t="shared" si="12"/>
        <v>0</v>
      </c>
      <c r="S132" s="22">
        <v>0</v>
      </c>
      <c r="T132" s="24"/>
      <c r="U132" s="37"/>
    </row>
    <row r="133" spans="2:21" x14ac:dyDescent="0.25">
      <c r="B133" s="9" t="s">
        <v>95</v>
      </c>
      <c r="C133" s="10">
        <v>49.5</v>
      </c>
      <c r="D133" s="10">
        <v>0</v>
      </c>
      <c r="E133" s="10">
        <v>0</v>
      </c>
      <c r="F133" s="10">
        <v>0</v>
      </c>
      <c r="G133" s="12">
        <v>0</v>
      </c>
      <c r="H133" s="50">
        <f t="shared" si="8"/>
        <v>49.5</v>
      </c>
      <c r="I133" s="21">
        <f t="shared" si="9"/>
        <v>-49.5</v>
      </c>
      <c r="J133" s="22">
        <f t="shared" si="14"/>
        <v>-1</v>
      </c>
      <c r="K133" s="26"/>
      <c r="L133" s="21">
        <f t="shared" si="10"/>
        <v>0</v>
      </c>
      <c r="M133" s="22">
        <v>0</v>
      </c>
      <c r="N133" s="26"/>
      <c r="O133" s="21">
        <f t="shared" si="11"/>
        <v>0</v>
      </c>
      <c r="P133" s="22">
        <v>0</v>
      </c>
      <c r="Q133" s="23"/>
      <c r="R133" s="21">
        <f t="shared" si="12"/>
        <v>0</v>
      </c>
      <c r="S133" s="22">
        <v>0</v>
      </c>
      <c r="T133" s="24"/>
      <c r="U133" s="37"/>
    </row>
    <row r="134" spans="2:21" x14ac:dyDescent="0.25">
      <c r="B134" s="9" t="s">
        <v>171</v>
      </c>
      <c r="C134" s="10">
        <v>0</v>
      </c>
      <c r="D134" s="10">
        <v>0</v>
      </c>
      <c r="E134" s="10">
        <v>33</v>
      </c>
      <c r="F134" s="10">
        <v>0</v>
      </c>
      <c r="G134" s="12">
        <v>0</v>
      </c>
      <c r="H134" s="50">
        <f t="shared" si="8"/>
        <v>33</v>
      </c>
      <c r="I134" s="21">
        <f t="shared" si="9"/>
        <v>0</v>
      </c>
      <c r="J134" s="22">
        <v>0</v>
      </c>
      <c r="K134" s="26"/>
      <c r="L134" s="21">
        <f t="shared" si="10"/>
        <v>33</v>
      </c>
      <c r="M134" s="22">
        <v>1</v>
      </c>
      <c r="N134" s="26"/>
      <c r="O134" s="21">
        <f t="shared" si="11"/>
        <v>-33</v>
      </c>
      <c r="P134" s="22">
        <f t="shared" si="15"/>
        <v>-1</v>
      </c>
      <c r="Q134" s="23"/>
      <c r="R134" s="21">
        <f t="shared" si="12"/>
        <v>0</v>
      </c>
      <c r="S134" s="22">
        <v>0</v>
      </c>
      <c r="T134" s="24"/>
      <c r="U134" s="37"/>
    </row>
    <row r="135" spans="2:21" x14ac:dyDescent="0.25">
      <c r="B135" s="9" t="s">
        <v>141</v>
      </c>
      <c r="C135" s="10">
        <v>0</v>
      </c>
      <c r="D135" s="10">
        <v>17.399999999999999</v>
      </c>
      <c r="E135" s="10">
        <v>0</v>
      </c>
      <c r="F135" s="10">
        <v>0</v>
      </c>
      <c r="G135" s="12">
        <v>0</v>
      </c>
      <c r="H135" s="50">
        <f t="shared" ref="H135:H198" si="16">C135+D135+E135+F135+G135</f>
        <v>17.399999999999999</v>
      </c>
      <c r="I135" s="21">
        <f t="shared" ref="I135:I198" si="17">D135-C135</f>
        <v>17.399999999999999</v>
      </c>
      <c r="J135" s="22">
        <v>1</v>
      </c>
      <c r="K135" s="26"/>
      <c r="L135" s="21">
        <f t="shared" ref="L135:L198" si="18">E135-D135</f>
        <v>-17.399999999999999</v>
      </c>
      <c r="M135" s="22">
        <f t="shared" ref="M135:M196" si="19">L135/D135</f>
        <v>-1</v>
      </c>
      <c r="N135" s="26"/>
      <c r="O135" s="21">
        <f t="shared" ref="O135:O198" si="20">F135-E135</f>
        <v>0</v>
      </c>
      <c r="P135" s="22">
        <v>0</v>
      </c>
      <c r="Q135" s="23"/>
      <c r="R135" s="21">
        <f t="shared" ref="R135:R198" si="21">G135-F135</f>
        <v>0</v>
      </c>
      <c r="S135" s="22">
        <v>0</v>
      </c>
      <c r="T135" s="24"/>
      <c r="U135" s="37"/>
    </row>
    <row r="136" spans="2:21" x14ac:dyDescent="0.25">
      <c r="B136" s="9" t="s">
        <v>115</v>
      </c>
      <c r="C136" s="10">
        <v>0</v>
      </c>
      <c r="D136" s="10">
        <v>7.5</v>
      </c>
      <c r="E136" s="10">
        <v>0</v>
      </c>
      <c r="F136" s="10">
        <v>0</v>
      </c>
      <c r="G136" s="12">
        <v>0</v>
      </c>
      <c r="H136" s="50">
        <f t="shared" si="16"/>
        <v>7.5</v>
      </c>
      <c r="I136" s="21">
        <f t="shared" si="17"/>
        <v>7.5</v>
      </c>
      <c r="J136" s="22">
        <v>1</v>
      </c>
      <c r="K136" s="26"/>
      <c r="L136" s="21">
        <f t="shared" si="18"/>
        <v>-7.5</v>
      </c>
      <c r="M136" s="22">
        <f t="shared" si="19"/>
        <v>-1</v>
      </c>
      <c r="N136" s="26"/>
      <c r="O136" s="21">
        <f t="shared" si="20"/>
        <v>0</v>
      </c>
      <c r="P136" s="22">
        <v>0</v>
      </c>
      <c r="Q136" s="24"/>
      <c r="R136" s="21">
        <f t="shared" si="21"/>
        <v>0</v>
      </c>
      <c r="S136" s="22">
        <v>0</v>
      </c>
      <c r="T136" s="24"/>
      <c r="U136" s="37"/>
    </row>
    <row r="137" spans="2:21" x14ac:dyDescent="0.25">
      <c r="B137" s="9" t="s">
        <v>146</v>
      </c>
      <c r="C137" s="10">
        <v>0</v>
      </c>
      <c r="D137" s="10">
        <v>0</v>
      </c>
      <c r="E137" s="10">
        <v>0</v>
      </c>
      <c r="F137" s="10">
        <v>0</v>
      </c>
      <c r="G137" s="12">
        <v>0</v>
      </c>
      <c r="H137" s="50">
        <f t="shared" si="16"/>
        <v>0</v>
      </c>
      <c r="I137" s="21">
        <f t="shared" si="17"/>
        <v>0</v>
      </c>
      <c r="J137" s="22">
        <v>0</v>
      </c>
      <c r="K137" s="26"/>
      <c r="L137" s="21">
        <f t="shared" si="18"/>
        <v>0</v>
      </c>
      <c r="M137" s="22">
        <v>0</v>
      </c>
      <c r="N137" s="26"/>
      <c r="O137" s="21">
        <f t="shared" si="20"/>
        <v>0</v>
      </c>
      <c r="P137" s="22">
        <v>0</v>
      </c>
      <c r="Q137" s="24"/>
      <c r="R137" s="21">
        <f t="shared" si="21"/>
        <v>0</v>
      </c>
      <c r="S137" s="22">
        <v>0</v>
      </c>
      <c r="T137" s="24"/>
      <c r="U137" s="37"/>
    </row>
    <row r="138" spans="2:21" ht="120" x14ac:dyDescent="0.25">
      <c r="B138" s="9" t="s">
        <v>197</v>
      </c>
      <c r="C138" s="10">
        <v>0</v>
      </c>
      <c r="D138" s="10">
        <v>0</v>
      </c>
      <c r="E138" s="10">
        <v>0</v>
      </c>
      <c r="F138" s="11">
        <v>243.22</v>
      </c>
      <c r="G138" s="34">
        <v>48626.97</v>
      </c>
      <c r="H138" s="50">
        <f t="shared" si="16"/>
        <v>48870.19</v>
      </c>
      <c r="I138" s="21">
        <f t="shared" si="17"/>
        <v>0</v>
      </c>
      <c r="J138" s="22">
        <v>0</v>
      </c>
      <c r="K138" s="25"/>
      <c r="L138" s="21">
        <f t="shared" si="18"/>
        <v>0</v>
      </c>
      <c r="M138" s="22">
        <v>0</v>
      </c>
      <c r="N138" s="25"/>
      <c r="O138" s="21">
        <f t="shared" si="20"/>
        <v>243.22</v>
      </c>
      <c r="P138" s="22">
        <v>1</v>
      </c>
      <c r="Q138" s="23"/>
      <c r="R138" s="19">
        <f t="shared" si="21"/>
        <v>48383.75</v>
      </c>
      <c r="S138" s="20">
        <f t="shared" ref="S138:S198" si="22">R138/F138</f>
        <v>198.92998108708164</v>
      </c>
      <c r="T138" s="33" t="s">
        <v>280</v>
      </c>
      <c r="U138" s="43" t="s">
        <v>295</v>
      </c>
    </row>
    <row r="139" spans="2:21" ht="105" x14ac:dyDescent="0.25">
      <c r="B139" s="9" t="s">
        <v>212</v>
      </c>
      <c r="C139" s="10">
        <v>0</v>
      </c>
      <c r="D139" s="10">
        <v>0</v>
      </c>
      <c r="E139" s="10">
        <v>0</v>
      </c>
      <c r="F139" s="11">
        <v>550</v>
      </c>
      <c r="G139" s="34">
        <v>13288.85</v>
      </c>
      <c r="H139" s="50">
        <f t="shared" si="16"/>
        <v>13838.85</v>
      </c>
      <c r="I139" s="21">
        <f t="shared" si="17"/>
        <v>0</v>
      </c>
      <c r="J139" s="22">
        <v>0</v>
      </c>
      <c r="K139" s="25"/>
      <c r="L139" s="21">
        <f t="shared" si="18"/>
        <v>0</v>
      </c>
      <c r="M139" s="22">
        <v>0</v>
      </c>
      <c r="N139" s="25"/>
      <c r="O139" s="21">
        <f t="shared" si="20"/>
        <v>550</v>
      </c>
      <c r="P139" s="22">
        <v>1</v>
      </c>
      <c r="Q139" s="23"/>
      <c r="R139" s="19">
        <f t="shared" si="21"/>
        <v>12738.85</v>
      </c>
      <c r="S139" s="20">
        <f t="shared" si="22"/>
        <v>23.161545454545454</v>
      </c>
      <c r="T139" s="33" t="s">
        <v>281</v>
      </c>
      <c r="U139" s="43" t="s">
        <v>288</v>
      </c>
    </row>
    <row r="140" spans="2:21" x14ac:dyDescent="0.25">
      <c r="B140" s="9" t="s">
        <v>28</v>
      </c>
      <c r="C140" s="10">
        <v>136.03</v>
      </c>
      <c r="D140" s="10">
        <v>119.8</v>
      </c>
      <c r="E140" s="10">
        <v>55.64</v>
      </c>
      <c r="F140" s="10">
        <v>37.21</v>
      </c>
      <c r="G140" s="12">
        <v>559.75</v>
      </c>
      <c r="H140" s="50">
        <f t="shared" si="16"/>
        <v>908.43</v>
      </c>
      <c r="I140" s="21">
        <f t="shared" si="17"/>
        <v>-16.230000000000004</v>
      </c>
      <c r="J140" s="22">
        <f t="shared" ref="J140:J196" si="23">I140/C140</f>
        <v>-0.11931191648900981</v>
      </c>
      <c r="K140" s="26"/>
      <c r="L140" s="21">
        <f t="shared" si="18"/>
        <v>-64.16</v>
      </c>
      <c r="M140" s="22">
        <f t="shared" si="19"/>
        <v>-0.53555926544240395</v>
      </c>
      <c r="N140" s="25"/>
      <c r="O140" s="21">
        <f t="shared" si="20"/>
        <v>-18.43</v>
      </c>
      <c r="P140" s="22">
        <f t="shared" ref="P140:P197" si="24">O140/E140</f>
        <v>-0.33123652048885693</v>
      </c>
      <c r="Q140" s="23"/>
      <c r="R140" s="21">
        <f t="shared" si="21"/>
        <v>522.54</v>
      </c>
      <c r="S140" s="22">
        <f t="shared" si="22"/>
        <v>14.042999193765116</v>
      </c>
      <c r="T140" s="24"/>
      <c r="U140" s="42"/>
    </row>
    <row r="141" spans="2:21" ht="120" x14ac:dyDescent="0.25">
      <c r="B141" s="9" t="s">
        <v>71</v>
      </c>
      <c r="C141" s="10">
        <v>5114.37</v>
      </c>
      <c r="D141" s="10">
        <v>5142.7800000000007</v>
      </c>
      <c r="E141" s="10">
        <v>4486.7300000000005</v>
      </c>
      <c r="F141" s="11">
        <v>4857.03</v>
      </c>
      <c r="G141" s="34">
        <v>25859.85</v>
      </c>
      <c r="H141" s="50">
        <f t="shared" si="16"/>
        <v>45460.759999999995</v>
      </c>
      <c r="I141" s="21">
        <f t="shared" si="17"/>
        <v>28.410000000000764</v>
      </c>
      <c r="J141" s="22">
        <f t="shared" si="23"/>
        <v>5.5549363851267637E-3</v>
      </c>
      <c r="K141" s="25"/>
      <c r="L141" s="21">
        <f t="shared" si="18"/>
        <v>-656.05000000000018</v>
      </c>
      <c r="M141" s="22">
        <f t="shared" si="19"/>
        <v>-0.12756719128564709</v>
      </c>
      <c r="N141" s="25"/>
      <c r="O141" s="21">
        <f t="shared" si="20"/>
        <v>370.29999999999927</v>
      </c>
      <c r="P141" s="22">
        <f t="shared" si="24"/>
        <v>8.2532267375126034E-2</v>
      </c>
      <c r="Q141" s="23"/>
      <c r="R141" s="19">
        <f t="shared" si="21"/>
        <v>21002.82</v>
      </c>
      <c r="S141" s="20">
        <f t="shared" si="22"/>
        <v>4.3242104743021974</v>
      </c>
      <c r="T141" s="33" t="s">
        <v>282</v>
      </c>
      <c r="U141" s="43" t="s">
        <v>287</v>
      </c>
    </row>
    <row r="142" spans="2:21" x14ac:dyDescent="0.25">
      <c r="B142" s="9" t="s">
        <v>9</v>
      </c>
      <c r="C142" s="10">
        <v>243.16</v>
      </c>
      <c r="D142" s="10">
        <v>160</v>
      </c>
      <c r="E142" s="10">
        <v>160</v>
      </c>
      <c r="F142" s="10">
        <v>165</v>
      </c>
      <c r="G142" s="12">
        <v>698</v>
      </c>
      <c r="H142" s="50">
        <f t="shared" si="16"/>
        <v>1426.1599999999999</v>
      </c>
      <c r="I142" s="21">
        <f t="shared" si="17"/>
        <v>-83.16</v>
      </c>
      <c r="J142" s="22">
        <f t="shared" si="23"/>
        <v>-0.34199703898667544</v>
      </c>
      <c r="K142" s="26"/>
      <c r="L142" s="21">
        <f t="shared" si="18"/>
        <v>0</v>
      </c>
      <c r="M142" s="22">
        <f t="shared" si="19"/>
        <v>0</v>
      </c>
      <c r="N142" s="25"/>
      <c r="O142" s="21">
        <f t="shared" si="20"/>
        <v>5</v>
      </c>
      <c r="P142" s="22">
        <f t="shared" si="24"/>
        <v>3.125E-2</v>
      </c>
      <c r="Q142" s="23"/>
      <c r="R142" s="21">
        <f t="shared" si="21"/>
        <v>533</v>
      </c>
      <c r="S142" s="22">
        <f t="shared" si="22"/>
        <v>3.2303030303030305</v>
      </c>
      <c r="T142" s="24"/>
      <c r="U142" s="42"/>
    </row>
    <row r="143" spans="2:21" x14ac:dyDescent="0.25">
      <c r="B143" s="9" t="s">
        <v>1</v>
      </c>
      <c r="C143" s="10">
        <v>591.84</v>
      </c>
      <c r="D143" s="10">
        <v>519.48</v>
      </c>
      <c r="E143" s="10">
        <v>1659.34</v>
      </c>
      <c r="F143" s="10">
        <v>3902.42</v>
      </c>
      <c r="G143" s="12">
        <v>10775.2</v>
      </c>
      <c r="H143" s="50">
        <f t="shared" si="16"/>
        <v>17448.28</v>
      </c>
      <c r="I143" s="21">
        <f t="shared" si="17"/>
        <v>-72.360000000000014</v>
      </c>
      <c r="J143" s="22">
        <f t="shared" si="23"/>
        <v>-0.12226277372262775</v>
      </c>
      <c r="K143" s="25"/>
      <c r="L143" s="21">
        <f t="shared" si="18"/>
        <v>1139.8599999999999</v>
      </c>
      <c r="M143" s="22">
        <f t="shared" si="19"/>
        <v>2.194232694232694</v>
      </c>
      <c r="N143" s="25"/>
      <c r="O143" s="21">
        <f t="shared" si="20"/>
        <v>2243.08</v>
      </c>
      <c r="P143" s="22">
        <f t="shared" si="24"/>
        <v>1.3517904709101209</v>
      </c>
      <c r="Q143" s="23"/>
      <c r="R143" s="21">
        <f t="shared" si="21"/>
        <v>6872.7800000000007</v>
      </c>
      <c r="S143" s="22">
        <f t="shared" si="22"/>
        <v>1.7611584606474957</v>
      </c>
      <c r="T143" s="24"/>
      <c r="U143" s="42"/>
    </row>
    <row r="144" spans="2:21" x14ac:dyDescent="0.25">
      <c r="B144" s="9" t="s">
        <v>90</v>
      </c>
      <c r="C144" s="10">
        <v>150</v>
      </c>
      <c r="D144" s="10">
        <v>0</v>
      </c>
      <c r="E144" s="10">
        <v>100</v>
      </c>
      <c r="F144" s="10">
        <v>100</v>
      </c>
      <c r="G144" s="12">
        <v>222.6</v>
      </c>
      <c r="H144" s="50">
        <f t="shared" si="16"/>
        <v>572.6</v>
      </c>
      <c r="I144" s="21">
        <f t="shared" si="17"/>
        <v>-150</v>
      </c>
      <c r="J144" s="22">
        <f t="shared" si="23"/>
        <v>-1</v>
      </c>
      <c r="K144" s="26"/>
      <c r="L144" s="21">
        <f t="shared" si="18"/>
        <v>100</v>
      </c>
      <c r="M144" s="22">
        <v>1</v>
      </c>
      <c r="N144" s="26"/>
      <c r="O144" s="21">
        <f t="shared" si="20"/>
        <v>0</v>
      </c>
      <c r="P144" s="22">
        <f t="shared" si="24"/>
        <v>0</v>
      </c>
      <c r="Q144" s="23"/>
      <c r="R144" s="21">
        <f t="shared" si="21"/>
        <v>122.6</v>
      </c>
      <c r="S144" s="22">
        <f t="shared" si="22"/>
        <v>1.226</v>
      </c>
      <c r="T144" s="24"/>
      <c r="U144" s="42"/>
    </row>
    <row r="145" spans="2:21" x14ac:dyDescent="0.25">
      <c r="B145" s="9" t="s">
        <v>2</v>
      </c>
      <c r="C145" s="10">
        <v>435.67999999999995</v>
      </c>
      <c r="D145" s="10">
        <v>704.31</v>
      </c>
      <c r="E145" s="10">
        <v>938.59</v>
      </c>
      <c r="F145" s="10">
        <v>1140.3799999999999</v>
      </c>
      <c r="G145" s="12">
        <v>2147.02</v>
      </c>
      <c r="H145" s="50">
        <f t="shared" si="16"/>
        <v>5365.98</v>
      </c>
      <c r="I145" s="21">
        <f t="shared" si="17"/>
        <v>268.63</v>
      </c>
      <c r="J145" s="22">
        <f t="shared" si="23"/>
        <v>0.61657638633859724</v>
      </c>
      <c r="K145" s="25"/>
      <c r="L145" s="21">
        <f t="shared" si="18"/>
        <v>234.28000000000009</v>
      </c>
      <c r="M145" s="22">
        <f t="shared" si="19"/>
        <v>0.33263761695844174</v>
      </c>
      <c r="N145" s="25"/>
      <c r="O145" s="21">
        <f t="shared" si="20"/>
        <v>201.78999999999985</v>
      </c>
      <c r="P145" s="22">
        <f t="shared" si="24"/>
        <v>0.21499270181868529</v>
      </c>
      <c r="Q145" s="23"/>
      <c r="R145" s="21">
        <f t="shared" si="21"/>
        <v>1006.6400000000001</v>
      </c>
      <c r="S145" s="22">
        <f t="shared" si="22"/>
        <v>0.88272330275872968</v>
      </c>
      <c r="T145" s="24"/>
      <c r="U145" s="42"/>
    </row>
    <row r="146" spans="2:21" ht="120" x14ac:dyDescent="0.25">
      <c r="B146" s="9" t="s">
        <v>49</v>
      </c>
      <c r="C146" s="10">
        <v>21058.47</v>
      </c>
      <c r="D146" s="10">
        <v>66513.459999999992</v>
      </c>
      <c r="E146" s="10">
        <v>78233.64</v>
      </c>
      <c r="F146" s="11">
        <v>84560.790000000008</v>
      </c>
      <c r="G146" s="34">
        <v>127343.86</v>
      </c>
      <c r="H146" s="50">
        <f t="shared" si="16"/>
        <v>377710.22000000003</v>
      </c>
      <c r="I146" s="21">
        <f t="shared" si="17"/>
        <v>45454.989999999991</v>
      </c>
      <c r="J146" s="22">
        <f t="shared" si="23"/>
        <v>2.1585134152671106</v>
      </c>
      <c r="K146" s="25"/>
      <c r="L146" s="21">
        <f t="shared" si="18"/>
        <v>11720.180000000008</v>
      </c>
      <c r="M146" s="22">
        <f t="shared" si="19"/>
        <v>0.17620764278388176</v>
      </c>
      <c r="N146" s="25"/>
      <c r="O146" s="21">
        <f t="shared" si="20"/>
        <v>6327.1500000000087</v>
      </c>
      <c r="P146" s="22">
        <f t="shared" si="24"/>
        <v>8.0875055794412842E-2</v>
      </c>
      <c r="Q146" s="23"/>
      <c r="R146" s="19">
        <f t="shared" si="21"/>
        <v>42783.069999999992</v>
      </c>
      <c r="S146" s="20">
        <f t="shared" si="22"/>
        <v>0.50594454001671452</v>
      </c>
      <c r="T146" s="33" t="s">
        <v>283</v>
      </c>
      <c r="U146" s="43" t="s">
        <v>288</v>
      </c>
    </row>
    <row r="147" spans="2:21" ht="60" x14ac:dyDescent="0.25">
      <c r="B147" s="9" t="s">
        <v>46</v>
      </c>
      <c r="C147" s="10">
        <v>7517.31</v>
      </c>
      <c r="D147" s="11">
        <v>11990.25</v>
      </c>
      <c r="E147" s="11">
        <v>21622.14</v>
      </c>
      <c r="F147" s="10">
        <v>14456.57</v>
      </c>
      <c r="G147" s="12">
        <v>21238.41</v>
      </c>
      <c r="H147" s="50">
        <f t="shared" si="16"/>
        <v>76824.679999999993</v>
      </c>
      <c r="I147" s="21">
        <f t="shared" si="17"/>
        <v>4472.9399999999996</v>
      </c>
      <c r="J147" s="22">
        <f t="shared" si="23"/>
        <v>0.5950186968476755</v>
      </c>
      <c r="K147" s="25"/>
      <c r="L147" s="19">
        <f t="shared" si="18"/>
        <v>9631.89</v>
      </c>
      <c r="M147" s="20">
        <f t="shared" si="19"/>
        <v>0.80331018952899225</v>
      </c>
      <c r="N147" s="35" t="s">
        <v>268</v>
      </c>
      <c r="O147" s="21">
        <f t="shared" si="20"/>
        <v>-7165.57</v>
      </c>
      <c r="P147" s="22">
        <f t="shared" si="24"/>
        <v>-0.33139966719297903</v>
      </c>
      <c r="Q147" s="23"/>
      <c r="R147" s="21">
        <f t="shared" si="21"/>
        <v>6781.84</v>
      </c>
      <c r="S147" s="22">
        <f t="shared" si="22"/>
        <v>0.46911819331971555</v>
      </c>
      <c r="T147" s="24"/>
      <c r="U147" s="43" t="s">
        <v>288</v>
      </c>
    </row>
    <row r="148" spans="2:21" x14ac:dyDescent="0.25">
      <c r="B148" s="9" t="s">
        <v>198</v>
      </c>
      <c r="C148" s="10">
        <v>0</v>
      </c>
      <c r="D148" s="10">
        <v>0</v>
      </c>
      <c r="E148" s="10">
        <v>0</v>
      </c>
      <c r="F148" s="10">
        <v>477.11</v>
      </c>
      <c r="G148" s="12">
        <v>683.51</v>
      </c>
      <c r="H148" s="50">
        <f t="shared" si="16"/>
        <v>1160.6199999999999</v>
      </c>
      <c r="I148" s="21">
        <f t="shared" si="17"/>
        <v>0</v>
      </c>
      <c r="J148" s="22">
        <v>0</v>
      </c>
      <c r="K148" s="26"/>
      <c r="L148" s="21">
        <f t="shared" si="18"/>
        <v>0</v>
      </c>
      <c r="M148" s="22">
        <v>0</v>
      </c>
      <c r="N148" s="25"/>
      <c r="O148" s="21">
        <f t="shared" si="20"/>
        <v>477.11</v>
      </c>
      <c r="P148" s="22">
        <v>1</v>
      </c>
      <c r="Q148" s="23"/>
      <c r="R148" s="21">
        <f t="shared" si="21"/>
        <v>206.39999999999998</v>
      </c>
      <c r="S148" s="22">
        <f t="shared" si="22"/>
        <v>0.43260464043931163</v>
      </c>
      <c r="T148" s="24"/>
      <c r="U148" s="42"/>
    </row>
    <row r="149" spans="2:21" x14ac:dyDescent="0.25">
      <c r="B149" s="9" t="s">
        <v>6</v>
      </c>
      <c r="C149" s="10">
        <v>357.5</v>
      </c>
      <c r="D149" s="10">
        <v>3549.98</v>
      </c>
      <c r="E149" s="10">
        <v>862.15</v>
      </c>
      <c r="F149" s="10">
        <v>373.13</v>
      </c>
      <c r="G149" s="12">
        <v>534.12</v>
      </c>
      <c r="H149" s="50">
        <f t="shared" si="16"/>
        <v>5676.88</v>
      </c>
      <c r="I149" s="21">
        <f t="shared" si="17"/>
        <v>3192.48</v>
      </c>
      <c r="J149" s="22">
        <f t="shared" si="23"/>
        <v>8.9300139860139858</v>
      </c>
      <c r="K149" s="25"/>
      <c r="L149" s="21">
        <f t="shared" si="18"/>
        <v>-2687.83</v>
      </c>
      <c r="M149" s="22">
        <f t="shared" si="19"/>
        <v>-0.75713947684212302</v>
      </c>
      <c r="N149" s="25"/>
      <c r="O149" s="21">
        <f t="shared" si="20"/>
        <v>-489.02</v>
      </c>
      <c r="P149" s="22">
        <f t="shared" si="24"/>
        <v>-0.5672098822710665</v>
      </c>
      <c r="Q149" s="23"/>
      <c r="R149" s="21">
        <f t="shared" si="21"/>
        <v>160.99</v>
      </c>
      <c r="S149" s="22">
        <f t="shared" si="22"/>
        <v>0.43145820491517706</v>
      </c>
      <c r="T149" s="24"/>
      <c r="U149" s="42"/>
    </row>
    <row r="150" spans="2:21" x14ac:dyDescent="0.25">
      <c r="B150" s="9" t="s">
        <v>43</v>
      </c>
      <c r="C150" s="10">
        <v>2626.04</v>
      </c>
      <c r="D150" s="10">
        <v>1845</v>
      </c>
      <c r="E150" s="10">
        <v>2965</v>
      </c>
      <c r="F150" s="10">
        <v>2905</v>
      </c>
      <c r="G150" s="12">
        <v>4113</v>
      </c>
      <c r="H150" s="50">
        <f t="shared" si="16"/>
        <v>14454.04</v>
      </c>
      <c r="I150" s="21">
        <f t="shared" si="17"/>
        <v>-781.04</v>
      </c>
      <c r="J150" s="22">
        <f t="shared" si="23"/>
        <v>-0.29742121216736989</v>
      </c>
      <c r="K150" s="25"/>
      <c r="L150" s="21">
        <f t="shared" si="18"/>
        <v>1120</v>
      </c>
      <c r="M150" s="22">
        <f t="shared" si="19"/>
        <v>0.60704607046070458</v>
      </c>
      <c r="N150" s="25"/>
      <c r="O150" s="21">
        <f t="shared" si="20"/>
        <v>-60</v>
      </c>
      <c r="P150" s="22">
        <f t="shared" si="24"/>
        <v>-2.0236087689713321E-2</v>
      </c>
      <c r="Q150" s="23"/>
      <c r="R150" s="21">
        <f t="shared" si="21"/>
        <v>1208</v>
      </c>
      <c r="S150" s="22">
        <f t="shared" si="22"/>
        <v>0.41583476764199656</v>
      </c>
      <c r="T150" s="24"/>
      <c r="U150" s="42"/>
    </row>
    <row r="151" spans="2:21" x14ac:dyDescent="0.25">
      <c r="B151" s="9" t="s">
        <v>135</v>
      </c>
      <c r="C151" s="10">
        <v>0</v>
      </c>
      <c r="D151" s="10">
        <v>1232.68</v>
      </c>
      <c r="E151" s="10">
        <v>1455.4200000000003</v>
      </c>
      <c r="F151" s="10">
        <v>1463.4000000000003</v>
      </c>
      <c r="G151" s="12">
        <v>1985.27</v>
      </c>
      <c r="H151" s="50">
        <f t="shared" si="16"/>
        <v>6136.77</v>
      </c>
      <c r="I151" s="21">
        <f t="shared" si="17"/>
        <v>1232.68</v>
      </c>
      <c r="J151" s="22">
        <v>1</v>
      </c>
      <c r="K151" s="25"/>
      <c r="L151" s="21">
        <f t="shared" si="18"/>
        <v>222.74000000000024</v>
      </c>
      <c r="M151" s="22">
        <f t="shared" si="19"/>
        <v>0.18069571989486341</v>
      </c>
      <c r="N151" s="25"/>
      <c r="O151" s="21">
        <f t="shared" si="20"/>
        <v>7.9800000000000182</v>
      </c>
      <c r="P151" s="22">
        <f t="shared" si="24"/>
        <v>5.4829533742837234E-3</v>
      </c>
      <c r="Q151" s="23"/>
      <c r="R151" s="21">
        <f t="shared" si="21"/>
        <v>521.86999999999966</v>
      </c>
      <c r="S151" s="22">
        <f t="shared" si="22"/>
        <v>0.35661473281399447</v>
      </c>
      <c r="T151" s="24"/>
      <c r="U151" s="42"/>
    </row>
    <row r="152" spans="2:21" x14ac:dyDescent="0.25">
      <c r="B152" s="9" t="s">
        <v>40</v>
      </c>
      <c r="C152" s="10">
        <v>943.32999999999993</v>
      </c>
      <c r="D152" s="10">
        <v>1757.6799999999998</v>
      </c>
      <c r="E152" s="10">
        <v>3661.42</v>
      </c>
      <c r="F152" s="10">
        <v>5082.7</v>
      </c>
      <c r="G152" s="12">
        <v>6757.79</v>
      </c>
      <c r="H152" s="50">
        <f t="shared" si="16"/>
        <v>18202.920000000002</v>
      </c>
      <c r="I152" s="21">
        <f t="shared" si="17"/>
        <v>814.34999999999991</v>
      </c>
      <c r="J152" s="22">
        <f t="shared" si="23"/>
        <v>0.86327160166643691</v>
      </c>
      <c r="K152" s="25"/>
      <c r="L152" s="21">
        <f t="shared" si="18"/>
        <v>1903.7400000000002</v>
      </c>
      <c r="M152" s="22">
        <f t="shared" si="19"/>
        <v>1.0830981748668702</v>
      </c>
      <c r="N152" s="25"/>
      <c r="O152" s="21">
        <f t="shared" si="20"/>
        <v>1421.2799999999997</v>
      </c>
      <c r="P152" s="22">
        <f t="shared" si="24"/>
        <v>0.38817726455855917</v>
      </c>
      <c r="Q152" s="23"/>
      <c r="R152" s="21">
        <f t="shared" si="21"/>
        <v>1675.0900000000001</v>
      </c>
      <c r="S152" s="22">
        <f t="shared" si="22"/>
        <v>0.32956696244122224</v>
      </c>
      <c r="T152" s="24"/>
      <c r="U152" s="42"/>
    </row>
    <row r="153" spans="2:21" ht="180" customHeight="1" x14ac:dyDescent="0.25">
      <c r="B153" s="9" t="s">
        <v>118</v>
      </c>
      <c r="C153" s="11">
        <v>0</v>
      </c>
      <c r="D153" s="11">
        <v>182104.2</v>
      </c>
      <c r="E153" s="11">
        <v>238193</v>
      </c>
      <c r="F153" s="10">
        <v>62186.950000000004</v>
      </c>
      <c r="G153" s="12">
        <v>79400.039999999994</v>
      </c>
      <c r="H153" s="50">
        <f t="shared" si="16"/>
        <v>561884.19000000006</v>
      </c>
      <c r="I153" s="19">
        <f t="shared" si="17"/>
        <v>182104.2</v>
      </c>
      <c r="J153" s="20">
        <v>1</v>
      </c>
      <c r="K153" s="35" t="s">
        <v>256</v>
      </c>
      <c r="L153" s="19">
        <f t="shared" si="18"/>
        <v>56088.799999999988</v>
      </c>
      <c r="M153" s="20">
        <f t="shared" si="19"/>
        <v>0.3080038790977912</v>
      </c>
      <c r="N153" s="35" t="s">
        <v>264</v>
      </c>
      <c r="O153" s="21">
        <f t="shared" si="20"/>
        <v>-176006.05</v>
      </c>
      <c r="P153" s="22">
        <f t="shared" si="24"/>
        <v>-0.73892200862325919</v>
      </c>
      <c r="Q153" s="23"/>
      <c r="R153" s="21">
        <f t="shared" si="21"/>
        <v>17213.089999999989</v>
      </c>
      <c r="S153" s="22">
        <f t="shared" si="22"/>
        <v>0.27679585507891907</v>
      </c>
      <c r="T153" s="24"/>
      <c r="U153" s="43" t="s">
        <v>298</v>
      </c>
    </row>
    <row r="154" spans="2:21" x14ac:dyDescent="0.25">
      <c r="B154" s="9" t="s">
        <v>33</v>
      </c>
      <c r="C154" s="10">
        <v>22506.82</v>
      </c>
      <c r="D154" s="10">
        <v>27160.639999999996</v>
      </c>
      <c r="E154" s="10">
        <v>34079.25</v>
      </c>
      <c r="F154" s="10">
        <v>41681.340000000004</v>
      </c>
      <c r="G154" s="12">
        <v>53167.55</v>
      </c>
      <c r="H154" s="50">
        <f t="shared" si="16"/>
        <v>178595.59999999998</v>
      </c>
      <c r="I154" s="21">
        <f t="shared" si="17"/>
        <v>4653.8199999999961</v>
      </c>
      <c r="J154" s="22">
        <f t="shared" si="23"/>
        <v>0.20677376901756872</v>
      </c>
      <c r="K154" s="25"/>
      <c r="L154" s="21">
        <f t="shared" si="18"/>
        <v>6918.6100000000042</v>
      </c>
      <c r="M154" s="22">
        <f t="shared" si="19"/>
        <v>0.25472927000247436</v>
      </c>
      <c r="N154" s="25"/>
      <c r="O154" s="21">
        <f t="shared" si="20"/>
        <v>7602.0900000000038</v>
      </c>
      <c r="P154" s="22">
        <f t="shared" si="24"/>
        <v>0.22307093025814839</v>
      </c>
      <c r="Q154" s="23"/>
      <c r="R154" s="21">
        <f t="shared" si="21"/>
        <v>11486.21</v>
      </c>
      <c r="S154" s="22">
        <f t="shared" si="22"/>
        <v>0.27557199456639347</v>
      </c>
      <c r="T154" s="24"/>
      <c r="U154" s="42"/>
    </row>
    <row r="155" spans="2:21" x14ac:dyDescent="0.25">
      <c r="B155" s="9" t="s">
        <v>111</v>
      </c>
      <c r="C155" s="10">
        <v>0</v>
      </c>
      <c r="D155" s="10">
        <v>655.04</v>
      </c>
      <c r="E155" s="10">
        <v>7005.7400000000007</v>
      </c>
      <c r="F155" s="10">
        <v>7128.6999999999989</v>
      </c>
      <c r="G155" s="12">
        <v>9084.43</v>
      </c>
      <c r="H155" s="50">
        <f t="shared" si="16"/>
        <v>23873.91</v>
      </c>
      <c r="I155" s="21">
        <f t="shared" si="17"/>
        <v>655.04</v>
      </c>
      <c r="J155" s="22">
        <v>1</v>
      </c>
      <c r="K155" s="25"/>
      <c r="L155" s="21">
        <f t="shared" si="18"/>
        <v>6350.7000000000007</v>
      </c>
      <c r="M155" s="22">
        <f t="shared" si="19"/>
        <v>9.6951331216414278</v>
      </c>
      <c r="N155" s="25"/>
      <c r="O155" s="21">
        <f t="shared" si="20"/>
        <v>122.95999999999822</v>
      </c>
      <c r="P155" s="22">
        <f t="shared" si="24"/>
        <v>1.7551322201508793E-2</v>
      </c>
      <c r="Q155" s="23"/>
      <c r="R155" s="21">
        <f t="shared" si="21"/>
        <v>1955.7300000000014</v>
      </c>
      <c r="S155" s="22">
        <f t="shared" si="22"/>
        <v>0.27434595368019438</v>
      </c>
      <c r="T155" s="24"/>
      <c r="U155" s="42"/>
    </row>
    <row r="156" spans="2:21" x14ac:dyDescent="0.25">
      <c r="B156" s="9" t="s">
        <v>52</v>
      </c>
      <c r="C156" s="10">
        <v>2255.33</v>
      </c>
      <c r="D156" s="10">
        <v>3278.1600000000008</v>
      </c>
      <c r="E156" s="10">
        <v>4271.97</v>
      </c>
      <c r="F156" s="10">
        <v>5937.6800000000012</v>
      </c>
      <c r="G156" s="12">
        <v>7031.95</v>
      </c>
      <c r="H156" s="50">
        <f t="shared" si="16"/>
        <v>22775.090000000004</v>
      </c>
      <c r="I156" s="21">
        <f t="shared" si="17"/>
        <v>1022.8300000000008</v>
      </c>
      <c r="J156" s="22">
        <f t="shared" si="23"/>
        <v>0.45351678024945391</v>
      </c>
      <c r="K156" s="25"/>
      <c r="L156" s="21">
        <f t="shared" si="18"/>
        <v>993.80999999999949</v>
      </c>
      <c r="M156" s="22">
        <f t="shared" si="19"/>
        <v>0.30316091954022967</v>
      </c>
      <c r="N156" s="25"/>
      <c r="O156" s="21">
        <f t="shared" si="20"/>
        <v>1665.7100000000009</v>
      </c>
      <c r="P156" s="22">
        <f t="shared" si="24"/>
        <v>0.38991612768816281</v>
      </c>
      <c r="Q156" s="23"/>
      <c r="R156" s="21">
        <f t="shared" si="21"/>
        <v>1094.2699999999986</v>
      </c>
      <c r="S156" s="22">
        <f t="shared" si="22"/>
        <v>0.18429251828997156</v>
      </c>
      <c r="T156" s="24"/>
      <c r="U156" s="42"/>
    </row>
    <row r="157" spans="2:21" x14ac:dyDescent="0.25">
      <c r="B157" s="9" t="s">
        <v>31</v>
      </c>
      <c r="C157" s="10">
        <v>5157.49</v>
      </c>
      <c r="D157" s="10">
        <v>6151.98</v>
      </c>
      <c r="E157" s="10">
        <v>10903.630000000001</v>
      </c>
      <c r="F157" s="10">
        <v>10741.4</v>
      </c>
      <c r="G157" s="12">
        <v>12706.05</v>
      </c>
      <c r="H157" s="50">
        <f t="shared" si="16"/>
        <v>45660.55</v>
      </c>
      <c r="I157" s="21">
        <f t="shared" si="17"/>
        <v>994.48999999999978</v>
      </c>
      <c r="J157" s="22">
        <f t="shared" si="23"/>
        <v>0.19282441652819488</v>
      </c>
      <c r="K157" s="25"/>
      <c r="L157" s="21">
        <f t="shared" si="18"/>
        <v>4751.6500000000015</v>
      </c>
      <c r="M157" s="22">
        <f t="shared" si="19"/>
        <v>0.77237734843091199</v>
      </c>
      <c r="N157" s="25"/>
      <c r="O157" s="21">
        <f t="shared" si="20"/>
        <v>-162.23000000000138</v>
      </c>
      <c r="P157" s="22">
        <f t="shared" si="24"/>
        <v>-1.4878531278115762E-2</v>
      </c>
      <c r="Q157" s="23"/>
      <c r="R157" s="21">
        <f t="shared" si="21"/>
        <v>1964.6499999999996</v>
      </c>
      <c r="S157" s="22">
        <f t="shared" si="22"/>
        <v>0.18290446310536798</v>
      </c>
      <c r="T157" s="24"/>
      <c r="U157" s="42"/>
    </row>
    <row r="158" spans="2:21" x14ac:dyDescent="0.25">
      <c r="B158" s="9" t="s">
        <v>5</v>
      </c>
      <c r="C158" s="10">
        <v>1275.55</v>
      </c>
      <c r="D158" s="10">
        <v>938.15000000000009</v>
      </c>
      <c r="E158" s="10">
        <v>1123.1000000000001</v>
      </c>
      <c r="F158" s="10">
        <v>995.00999999999988</v>
      </c>
      <c r="G158" s="12">
        <v>1166.75</v>
      </c>
      <c r="H158" s="50">
        <f t="shared" si="16"/>
        <v>5498.56</v>
      </c>
      <c r="I158" s="21">
        <f t="shared" si="17"/>
        <v>-337.39999999999986</v>
      </c>
      <c r="J158" s="22">
        <f t="shared" si="23"/>
        <v>-0.26451334718356778</v>
      </c>
      <c r="K158" s="25"/>
      <c r="L158" s="21">
        <f t="shared" si="18"/>
        <v>184.95000000000005</v>
      </c>
      <c r="M158" s="22">
        <f t="shared" si="19"/>
        <v>0.19714331396898155</v>
      </c>
      <c r="N158" s="25"/>
      <c r="O158" s="21">
        <f t="shared" si="20"/>
        <v>-128.09000000000026</v>
      </c>
      <c r="P158" s="22">
        <f t="shared" si="24"/>
        <v>-0.11405039622473533</v>
      </c>
      <c r="Q158" s="23"/>
      <c r="R158" s="21">
        <f t="shared" si="21"/>
        <v>171.74000000000012</v>
      </c>
      <c r="S158" s="22">
        <f t="shared" si="22"/>
        <v>0.17260128038914196</v>
      </c>
      <c r="T158" s="24"/>
      <c r="U158" s="42"/>
    </row>
    <row r="159" spans="2:21" x14ac:dyDescent="0.25">
      <c r="B159" s="9" t="s">
        <v>37</v>
      </c>
      <c r="C159" s="10">
        <v>43548</v>
      </c>
      <c r="D159" s="10">
        <v>37334.92</v>
      </c>
      <c r="E159" s="10">
        <v>41331.780000000006</v>
      </c>
      <c r="F159" s="10">
        <v>55808.800000000003</v>
      </c>
      <c r="G159" s="12">
        <v>64570.74</v>
      </c>
      <c r="H159" s="50">
        <f t="shared" si="16"/>
        <v>242594.24</v>
      </c>
      <c r="I159" s="21">
        <f t="shared" si="17"/>
        <v>-6213.0800000000017</v>
      </c>
      <c r="J159" s="22">
        <f t="shared" si="23"/>
        <v>-0.14267199412142928</v>
      </c>
      <c r="K159" s="25"/>
      <c r="L159" s="21">
        <f t="shared" si="18"/>
        <v>3996.8600000000079</v>
      </c>
      <c r="M159" s="22">
        <f t="shared" si="19"/>
        <v>0.10705420019649187</v>
      </c>
      <c r="N159" s="25"/>
      <c r="O159" s="21">
        <f t="shared" si="20"/>
        <v>14477.019999999997</v>
      </c>
      <c r="P159" s="22">
        <f t="shared" si="24"/>
        <v>0.35026364700479862</v>
      </c>
      <c r="Q159" s="23"/>
      <c r="R159" s="21">
        <f t="shared" si="21"/>
        <v>8761.9399999999951</v>
      </c>
      <c r="S159" s="22">
        <f t="shared" si="22"/>
        <v>0.15699925459784111</v>
      </c>
      <c r="T159" s="24"/>
      <c r="U159" s="42"/>
    </row>
    <row r="160" spans="2:21" x14ac:dyDescent="0.25">
      <c r="B160" s="9" t="s">
        <v>155</v>
      </c>
      <c r="C160" s="10">
        <v>0</v>
      </c>
      <c r="D160" s="10">
        <v>0</v>
      </c>
      <c r="E160" s="10">
        <v>450</v>
      </c>
      <c r="F160" s="10">
        <v>536.49</v>
      </c>
      <c r="G160" s="12">
        <v>615.87</v>
      </c>
      <c r="H160" s="50">
        <f t="shared" si="16"/>
        <v>1602.3600000000001</v>
      </c>
      <c r="I160" s="21">
        <f t="shared" si="17"/>
        <v>0</v>
      </c>
      <c r="J160" s="22">
        <v>0</v>
      </c>
      <c r="K160" s="26"/>
      <c r="L160" s="21">
        <f t="shared" si="18"/>
        <v>450</v>
      </c>
      <c r="M160" s="22">
        <v>1</v>
      </c>
      <c r="N160" s="25"/>
      <c r="O160" s="21">
        <f t="shared" si="20"/>
        <v>86.490000000000009</v>
      </c>
      <c r="P160" s="22">
        <v>1</v>
      </c>
      <c r="Q160" s="23"/>
      <c r="R160" s="21">
        <f t="shared" si="21"/>
        <v>79.38</v>
      </c>
      <c r="S160" s="22">
        <f t="shared" si="22"/>
        <v>0.14796175138399598</v>
      </c>
      <c r="T160" s="24"/>
      <c r="U160" s="42"/>
    </row>
    <row r="161" spans="2:21" x14ac:dyDescent="0.25">
      <c r="B161" s="9" t="s">
        <v>189</v>
      </c>
      <c r="C161" s="10">
        <v>0</v>
      </c>
      <c r="D161" s="10">
        <v>0</v>
      </c>
      <c r="E161" s="10">
        <v>0</v>
      </c>
      <c r="F161" s="10">
        <v>341.77</v>
      </c>
      <c r="G161" s="12">
        <v>390.25</v>
      </c>
      <c r="H161" s="50">
        <f t="shared" si="16"/>
        <v>732.02</v>
      </c>
      <c r="I161" s="21">
        <f t="shared" si="17"/>
        <v>0</v>
      </c>
      <c r="J161" s="22">
        <v>0</v>
      </c>
      <c r="K161" s="26"/>
      <c r="L161" s="21">
        <f t="shared" si="18"/>
        <v>0</v>
      </c>
      <c r="M161" s="22">
        <v>0</v>
      </c>
      <c r="N161" s="26"/>
      <c r="O161" s="21">
        <f t="shared" si="20"/>
        <v>341.77</v>
      </c>
      <c r="P161" s="22">
        <v>1</v>
      </c>
      <c r="Q161" s="23"/>
      <c r="R161" s="21">
        <f t="shared" si="21"/>
        <v>48.480000000000018</v>
      </c>
      <c r="S161" s="22">
        <f t="shared" si="22"/>
        <v>0.1418497820171461</v>
      </c>
      <c r="T161" s="24"/>
      <c r="U161" s="42"/>
    </row>
    <row r="162" spans="2:21" x14ac:dyDescent="0.25">
      <c r="B162" s="9" t="s">
        <v>89</v>
      </c>
      <c r="C162" s="10">
        <v>259.14000000000004</v>
      </c>
      <c r="D162" s="10">
        <v>550.60000000000014</v>
      </c>
      <c r="E162" s="10">
        <v>518.89</v>
      </c>
      <c r="F162" s="10">
        <v>481.46000000000004</v>
      </c>
      <c r="G162" s="12">
        <v>545.83000000000004</v>
      </c>
      <c r="H162" s="50">
        <f t="shared" si="16"/>
        <v>2355.92</v>
      </c>
      <c r="I162" s="21">
        <f t="shared" si="17"/>
        <v>291.46000000000009</v>
      </c>
      <c r="J162" s="22">
        <f t="shared" si="23"/>
        <v>1.1247202284479434</v>
      </c>
      <c r="K162" s="26"/>
      <c r="L162" s="21">
        <f t="shared" si="18"/>
        <v>-31.71000000000015</v>
      </c>
      <c r="M162" s="22">
        <f t="shared" si="19"/>
        <v>-5.7591718125681333E-2</v>
      </c>
      <c r="N162" s="25"/>
      <c r="O162" s="21">
        <f t="shared" si="20"/>
        <v>-37.42999999999995</v>
      </c>
      <c r="P162" s="22">
        <f t="shared" si="24"/>
        <v>-7.2134749176125862E-2</v>
      </c>
      <c r="Q162" s="23"/>
      <c r="R162" s="21">
        <f t="shared" si="21"/>
        <v>64.37</v>
      </c>
      <c r="S162" s="22">
        <f t="shared" si="22"/>
        <v>0.13369750342707598</v>
      </c>
      <c r="T162" s="24"/>
      <c r="U162" s="42"/>
    </row>
    <row r="163" spans="2:21" ht="225" x14ac:dyDescent="0.25">
      <c r="B163" s="9" t="s">
        <v>7</v>
      </c>
      <c r="C163" s="11">
        <v>10586.6</v>
      </c>
      <c r="D163" s="11">
        <v>25908.670000000006</v>
      </c>
      <c r="E163" s="11">
        <v>19139.099999999999</v>
      </c>
      <c r="F163" s="11">
        <v>29499.38</v>
      </c>
      <c r="G163" s="12">
        <v>33267.760000000002</v>
      </c>
      <c r="H163" s="50">
        <f t="shared" si="16"/>
        <v>118401.51000000001</v>
      </c>
      <c r="I163" s="19">
        <f t="shared" si="17"/>
        <v>15322.070000000005</v>
      </c>
      <c r="J163" s="20">
        <f t="shared" si="23"/>
        <v>1.4473079175561563</v>
      </c>
      <c r="K163" s="35"/>
      <c r="L163" s="21">
        <f t="shared" si="18"/>
        <v>-6769.570000000007</v>
      </c>
      <c r="M163" s="22">
        <f t="shared" si="19"/>
        <v>-0.26128589387259188</v>
      </c>
      <c r="N163" s="25"/>
      <c r="O163" s="19">
        <f t="shared" si="20"/>
        <v>10360.280000000002</v>
      </c>
      <c r="P163" s="20">
        <f t="shared" si="24"/>
        <v>0.54131489986467507</v>
      </c>
      <c r="Q163" s="33" t="s">
        <v>271</v>
      </c>
      <c r="R163" s="21">
        <f t="shared" si="21"/>
        <v>3768.380000000001</v>
      </c>
      <c r="S163" s="22">
        <f t="shared" si="22"/>
        <v>0.1277443797123872</v>
      </c>
      <c r="T163" s="24"/>
      <c r="U163" s="43" t="s">
        <v>289</v>
      </c>
    </row>
    <row r="164" spans="2:21" x14ac:dyDescent="0.25">
      <c r="B164" s="9" t="s">
        <v>170</v>
      </c>
      <c r="C164" s="10">
        <v>0</v>
      </c>
      <c r="D164" s="10">
        <v>0</v>
      </c>
      <c r="E164" s="10">
        <v>1260</v>
      </c>
      <c r="F164" s="10">
        <v>1175</v>
      </c>
      <c r="G164" s="12">
        <v>1320</v>
      </c>
      <c r="H164" s="50">
        <f t="shared" si="16"/>
        <v>3755</v>
      </c>
      <c r="I164" s="21">
        <f t="shared" si="17"/>
        <v>0</v>
      </c>
      <c r="J164" s="22">
        <v>0</v>
      </c>
      <c r="K164" s="26"/>
      <c r="L164" s="21">
        <f t="shared" si="18"/>
        <v>1260</v>
      </c>
      <c r="M164" s="22">
        <v>1</v>
      </c>
      <c r="N164" s="25"/>
      <c r="O164" s="21">
        <f t="shared" si="20"/>
        <v>-85</v>
      </c>
      <c r="P164" s="22">
        <f t="shared" si="24"/>
        <v>-6.7460317460317457E-2</v>
      </c>
      <c r="Q164" s="23"/>
      <c r="R164" s="21">
        <f t="shared" si="21"/>
        <v>145</v>
      </c>
      <c r="S164" s="22">
        <f t="shared" si="22"/>
        <v>0.12340425531914893</v>
      </c>
      <c r="T164" s="24"/>
      <c r="U164" s="42"/>
    </row>
    <row r="165" spans="2:21" x14ac:dyDescent="0.25">
      <c r="B165" s="9" t="s">
        <v>41</v>
      </c>
      <c r="C165" s="10">
        <v>25747</v>
      </c>
      <c r="D165" s="10">
        <v>26776</v>
      </c>
      <c r="E165" s="10">
        <v>30995</v>
      </c>
      <c r="F165" s="10">
        <v>30539</v>
      </c>
      <c r="G165" s="12">
        <v>34085</v>
      </c>
      <c r="H165" s="50">
        <f t="shared" si="16"/>
        <v>148142</v>
      </c>
      <c r="I165" s="21">
        <f t="shared" si="17"/>
        <v>1029</v>
      </c>
      <c r="J165" s="22">
        <f t="shared" si="23"/>
        <v>3.9965821260729402E-2</v>
      </c>
      <c r="K165" s="25"/>
      <c r="L165" s="21">
        <f t="shared" si="18"/>
        <v>4219</v>
      </c>
      <c r="M165" s="22">
        <f t="shared" si="19"/>
        <v>0.15756647744248581</v>
      </c>
      <c r="N165" s="25"/>
      <c r="O165" s="21">
        <f t="shared" si="20"/>
        <v>-456</v>
      </c>
      <c r="P165" s="22">
        <f t="shared" si="24"/>
        <v>-1.4712050330698499E-2</v>
      </c>
      <c r="Q165" s="23"/>
      <c r="R165" s="21">
        <f t="shared" si="21"/>
        <v>3546</v>
      </c>
      <c r="S165" s="22">
        <f t="shared" si="22"/>
        <v>0.11611382167065064</v>
      </c>
      <c r="T165" s="24"/>
      <c r="U165" s="42"/>
    </row>
    <row r="166" spans="2:21" x14ac:dyDescent="0.25">
      <c r="B166" s="9" t="s">
        <v>39</v>
      </c>
      <c r="C166" s="10">
        <v>712.25</v>
      </c>
      <c r="D166" s="10">
        <v>1030.5</v>
      </c>
      <c r="E166" s="10">
        <v>568.55999999999995</v>
      </c>
      <c r="F166" s="10">
        <v>1027.0899999999999</v>
      </c>
      <c r="G166" s="12">
        <v>1138.54</v>
      </c>
      <c r="H166" s="50">
        <f t="shared" si="16"/>
        <v>4476.9399999999996</v>
      </c>
      <c r="I166" s="21">
        <f t="shared" si="17"/>
        <v>318.25</v>
      </c>
      <c r="J166" s="22">
        <f t="shared" si="23"/>
        <v>0.44682344682344682</v>
      </c>
      <c r="K166" s="25"/>
      <c r="L166" s="21">
        <f t="shared" si="18"/>
        <v>-461.94000000000005</v>
      </c>
      <c r="M166" s="22">
        <f t="shared" si="19"/>
        <v>-0.4482678311499273</v>
      </c>
      <c r="N166" s="25"/>
      <c r="O166" s="21">
        <f t="shared" si="20"/>
        <v>458.53</v>
      </c>
      <c r="P166" s="22">
        <f t="shared" si="24"/>
        <v>0.80647600956803156</v>
      </c>
      <c r="Q166" s="23"/>
      <c r="R166" s="21">
        <f t="shared" si="21"/>
        <v>111.45000000000005</v>
      </c>
      <c r="S166" s="22">
        <f t="shared" si="22"/>
        <v>0.10851045185913606</v>
      </c>
      <c r="T166" s="24"/>
      <c r="U166" s="42"/>
    </row>
    <row r="167" spans="2:21" x14ac:dyDescent="0.25">
      <c r="B167" s="9" t="s">
        <v>100</v>
      </c>
      <c r="C167" s="10">
        <v>1290</v>
      </c>
      <c r="D167" s="10">
        <v>2906</v>
      </c>
      <c r="E167" s="10">
        <v>415</v>
      </c>
      <c r="F167" s="10">
        <v>1804</v>
      </c>
      <c r="G167" s="12">
        <v>1963</v>
      </c>
      <c r="H167" s="50">
        <f t="shared" si="16"/>
        <v>8378</v>
      </c>
      <c r="I167" s="21">
        <f t="shared" si="17"/>
        <v>1616</v>
      </c>
      <c r="J167" s="22">
        <f t="shared" si="23"/>
        <v>1.2527131782945737</v>
      </c>
      <c r="K167" s="25"/>
      <c r="L167" s="21">
        <f t="shared" si="18"/>
        <v>-2491</v>
      </c>
      <c r="M167" s="22">
        <f t="shared" si="19"/>
        <v>-0.85719201651754995</v>
      </c>
      <c r="N167" s="25"/>
      <c r="O167" s="21">
        <f t="shared" si="20"/>
        <v>1389</v>
      </c>
      <c r="P167" s="22">
        <f t="shared" si="24"/>
        <v>3.346987951807229</v>
      </c>
      <c r="Q167" s="23"/>
      <c r="R167" s="21">
        <f t="shared" si="21"/>
        <v>159</v>
      </c>
      <c r="S167" s="22">
        <f t="shared" si="22"/>
        <v>8.8137472283813745E-2</v>
      </c>
      <c r="T167" s="24"/>
      <c r="U167" s="42"/>
    </row>
    <row r="168" spans="2:21" x14ac:dyDescent="0.25">
      <c r="B168" s="9" t="s">
        <v>96</v>
      </c>
      <c r="C168" s="10">
        <v>53.65</v>
      </c>
      <c r="D168" s="10">
        <v>153.96</v>
      </c>
      <c r="E168" s="10">
        <v>163.19</v>
      </c>
      <c r="F168" s="10">
        <v>150.47</v>
      </c>
      <c r="G168" s="12">
        <v>163.44999999999999</v>
      </c>
      <c r="H168" s="50">
        <f t="shared" si="16"/>
        <v>684.72</v>
      </c>
      <c r="I168" s="21">
        <f t="shared" si="17"/>
        <v>100.31</v>
      </c>
      <c r="J168" s="22">
        <f t="shared" si="23"/>
        <v>1.8697110904007457</v>
      </c>
      <c r="K168" s="26"/>
      <c r="L168" s="21">
        <f t="shared" si="18"/>
        <v>9.2299999999999898</v>
      </c>
      <c r="M168" s="22">
        <f t="shared" si="19"/>
        <v>5.9950636528968496E-2</v>
      </c>
      <c r="N168" s="26"/>
      <c r="O168" s="21">
        <f t="shared" si="20"/>
        <v>-12.719999999999999</v>
      </c>
      <c r="P168" s="22">
        <f t="shared" si="24"/>
        <v>-7.79459525706232E-2</v>
      </c>
      <c r="Q168" s="23"/>
      <c r="R168" s="21">
        <f t="shared" si="21"/>
        <v>12.97999999999999</v>
      </c>
      <c r="S168" s="22">
        <f t="shared" si="22"/>
        <v>8.6263042466936862E-2</v>
      </c>
      <c r="T168" s="24"/>
      <c r="U168" s="42"/>
    </row>
    <row r="169" spans="2:21" x14ac:dyDescent="0.25">
      <c r="B169" s="9" t="s">
        <v>73</v>
      </c>
      <c r="C169" s="10">
        <v>1701.4</v>
      </c>
      <c r="D169" s="10">
        <v>1701.4</v>
      </c>
      <c r="E169" s="10">
        <v>1580.38</v>
      </c>
      <c r="F169" s="10">
        <v>459.81</v>
      </c>
      <c r="G169" s="12">
        <v>498.84</v>
      </c>
      <c r="H169" s="50">
        <f t="shared" si="16"/>
        <v>5941.8300000000008</v>
      </c>
      <c r="I169" s="21">
        <f t="shared" si="17"/>
        <v>0</v>
      </c>
      <c r="J169" s="22">
        <f t="shared" si="23"/>
        <v>0</v>
      </c>
      <c r="K169" s="25"/>
      <c r="L169" s="21">
        <f t="shared" si="18"/>
        <v>-121.01999999999998</v>
      </c>
      <c r="M169" s="22">
        <f t="shared" si="19"/>
        <v>-7.1129657928764536E-2</v>
      </c>
      <c r="N169" s="25"/>
      <c r="O169" s="21">
        <f t="shared" si="20"/>
        <v>-1120.5700000000002</v>
      </c>
      <c r="P169" s="22">
        <f t="shared" si="24"/>
        <v>-0.7090509877371266</v>
      </c>
      <c r="Q169" s="23"/>
      <c r="R169" s="21">
        <f t="shared" si="21"/>
        <v>39.029999999999973</v>
      </c>
      <c r="S169" s="22">
        <f t="shared" si="22"/>
        <v>8.4882886409603911E-2</v>
      </c>
      <c r="T169" s="24"/>
      <c r="U169" s="42"/>
    </row>
    <row r="170" spans="2:21" x14ac:dyDescent="0.25">
      <c r="B170" s="9" t="s">
        <v>187</v>
      </c>
      <c r="C170" s="10">
        <v>0</v>
      </c>
      <c r="D170" s="10">
        <v>0</v>
      </c>
      <c r="E170" s="10">
        <v>0</v>
      </c>
      <c r="F170" s="10">
        <v>5500</v>
      </c>
      <c r="G170" s="12">
        <v>5920</v>
      </c>
      <c r="H170" s="50">
        <f t="shared" si="16"/>
        <v>11420</v>
      </c>
      <c r="I170" s="21">
        <f t="shared" si="17"/>
        <v>0</v>
      </c>
      <c r="J170" s="22">
        <v>0</v>
      </c>
      <c r="K170" s="25"/>
      <c r="L170" s="21">
        <f t="shared" si="18"/>
        <v>0</v>
      </c>
      <c r="M170" s="22">
        <v>0</v>
      </c>
      <c r="N170" s="25"/>
      <c r="O170" s="21">
        <f t="shared" si="20"/>
        <v>5500</v>
      </c>
      <c r="P170" s="22">
        <v>1</v>
      </c>
      <c r="Q170" s="23"/>
      <c r="R170" s="21">
        <f t="shared" si="21"/>
        <v>420</v>
      </c>
      <c r="S170" s="22">
        <f t="shared" si="22"/>
        <v>7.636363636363637E-2</v>
      </c>
      <c r="T170" s="24"/>
      <c r="U170" s="42"/>
    </row>
    <row r="171" spans="2:21" ht="135" x14ac:dyDescent="0.25">
      <c r="B171" s="9" t="s">
        <v>42</v>
      </c>
      <c r="C171" s="10">
        <v>8626.01</v>
      </c>
      <c r="D171" s="11">
        <v>16224.959999999997</v>
      </c>
      <c r="E171" s="11">
        <v>23642.87</v>
      </c>
      <c r="F171" s="10">
        <v>13852.130000000001</v>
      </c>
      <c r="G171" s="12">
        <v>14579.43</v>
      </c>
      <c r="H171" s="50">
        <f t="shared" si="16"/>
        <v>76925.399999999994</v>
      </c>
      <c r="I171" s="21">
        <f t="shared" si="17"/>
        <v>7598.9499999999971</v>
      </c>
      <c r="J171" s="22">
        <f t="shared" si="23"/>
        <v>0.88093452245012427</v>
      </c>
      <c r="K171" s="25"/>
      <c r="L171" s="19">
        <f t="shared" si="18"/>
        <v>7417.9100000000017</v>
      </c>
      <c r="M171" s="20">
        <f t="shared" si="19"/>
        <v>0.45719126580281266</v>
      </c>
      <c r="N171" s="35" t="s">
        <v>301</v>
      </c>
      <c r="O171" s="21">
        <f t="shared" si="20"/>
        <v>-9790.739999999998</v>
      </c>
      <c r="P171" s="22">
        <f t="shared" si="24"/>
        <v>-0.41410962374703236</v>
      </c>
      <c r="Q171" s="23"/>
      <c r="R171" s="21">
        <f t="shared" si="21"/>
        <v>727.29999999999927</v>
      </c>
      <c r="S171" s="22">
        <f t="shared" si="22"/>
        <v>5.2504560670452789E-2</v>
      </c>
      <c r="T171" s="24"/>
      <c r="U171" s="43" t="s">
        <v>290</v>
      </c>
    </row>
    <row r="172" spans="2:21" x14ac:dyDescent="0.25">
      <c r="B172" s="9" t="s">
        <v>80</v>
      </c>
      <c r="C172" s="10">
        <v>16146.070000000002</v>
      </c>
      <c r="D172" s="10">
        <v>14305.999999999998</v>
      </c>
      <c r="E172" s="10">
        <v>15286.33</v>
      </c>
      <c r="F172" s="10">
        <v>17707.739999999998</v>
      </c>
      <c r="G172" s="12">
        <v>18380.419999999998</v>
      </c>
      <c r="H172" s="50">
        <f t="shared" si="16"/>
        <v>81826.559999999998</v>
      </c>
      <c r="I172" s="21">
        <f t="shared" si="17"/>
        <v>-1840.0700000000033</v>
      </c>
      <c r="J172" s="22">
        <f t="shared" si="23"/>
        <v>-0.11396395531544229</v>
      </c>
      <c r="K172" s="25"/>
      <c r="L172" s="21">
        <f t="shared" si="18"/>
        <v>980.33000000000175</v>
      </c>
      <c r="M172" s="22">
        <f t="shared" si="19"/>
        <v>6.8525793373409888E-2</v>
      </c>
      <c r="N172" s="25"/>
      <c r="O172" s="21">
        <f t="shared" si="20"/>
        <v>2421.409999999998</v>
      </c>
      <c r="P172" s="22">
        <f t="shared" si="24"/>
        <v>0.15840361944299242</v>
      </c>
      <c r="Q172" s="23"/>
      <c r="R172" s="21">
        <f t="shared" si="21"/>
        <v>672.68000000000029</v>
      </c>
      <c r="S172" s="22">
        <f t="shared" si="22"/>
        <v>3.798790811249772E-2</v>
      </c>
      <c r="T172" s="24"/>
      <c r="U172" s="42"/>
    </row>
    <row r="173" spans="2:21" x14ac:dyDescent="0.25">
      <c r="B173" s="9" t="s">
        <v>48</v>
      </c>
      <c r="C173" s="10">
        <v>555.5</v>
      </c>
      <c r="D173" s="10">
        <v>556.46</v>
      </c>
      <c r="E173" s="10">
        <v>564.17999999999995</v>
      </c>
      <c r="F173" s="10">
        <v>576.83000000000004</v>
      </c>
      <c r="G173" s="12">
        <v>595.72</v>
      </c>
      <c r="H173" s="50">
        <f t="shared" si="16"/>
        <v>2848.6899999999996</v>
      </c>
      <c r="I173" s="21">
        <f t="shared" si="17"/>
        <v>0.96000000000003638</v>
      </c>
      <c r="J173" s="22">
        <f t="shared" si="23"/>
        <v>1.7281728172817937E-3</v>
      </c>
      <c r="K173" s="26"/>
      <c r="L173" s="21">
        <f t="shared" si="18"/>
        <v>7.7199999999999136</v>
      </c>
      <c r="M173" s="22">
        <f t="shared" si="19"/>
        <v>1.3873414081874551E-2</v>
      </c>
      <c r="N173" s="25"/>
      <c r="O173" s="21">
        <f t="shared" si="20"/>
        <v>12.650000000000091</v>
      </c>
      <c r="P173" s="22">
        <f t="shared" si="24"/>
        <v>2.2421922081605324E-2</v>
      </c>
      <c r="Q173" s="23"/>
      <c r="R173" s="21">
        <f t="shared" si="21"/>
        <v>18.889999999999986</v>
      </c>
      <c r="S173" s="22">
        <f t="shared" si="22"/>
        <v>3.2747950002600397E-2</v>
      </c>
      <c r="T173" s="24"/>
      <c r="U173" s="42"/>
    </row>
    <row r="174" spans="2:21" x14ac:dyDescent="0.25">
      <c r="B174" s="9" t="s">
        <v>63</v>
      </c>
      <c r="C174" s="10">
        <v>1093.22</v>
      </c>
      <c r="D174" s="10">
        <v>1112.19</v>
      </c>
      <c r="E174" s="10">
        <v>1183.3800000000001</v>
      </c>
      <c r="F174" s="10">
        <v>1351.01</v>
      </c>
      <c r="G174" s="12">
        <v>1375.05</v>
      </c>
      <c r="H174" s="50">
        <f t="shared" si="16"/>
        <v>6114.85</v>
      </c>
      <c r="I174" s="21">
        <f t="shared" si="17"/>
        <v>18.970000000000027</v>
      </c>
      <c r="J174" s="22">
        <f t="shared" si="23"/>
        <v>1.7352408481366995E-2</v>
      </c>
      <c r="K174" s="25"/>
      <c r="L174" s="21">
        <f t="shared" si="18"/>
        <v>71.190000000000055</v>
      </c>
      <c r="M174" s="22">
        <f t="shared" si="19"/>
        <v>6.4008847409165751E-2</v>
      </c>
      <c r="N174" s="25"/>
      <c r="O174" s="21">
        <f t="shared" si="20"/>
        <v>167.62999999999988</v>
      </c>
      <c r="P174" s="22">
        <f t="shared" si="24"/>
        <v>0.14165356859166106</v>
      </c>
      <c r="Q174" s="23"/>
      <c r="R174" s="21">
        <f t="shared" si="21"/>
        <v>24.039999999999964</v>
      </c>
      <c r="S174" s="22">
        <f t="shared" si="22"/>
        <v>1.7794094788343508E-2</v>
      </c>
      <c r="T174" s="24"/>
      <c r="U174" s="42"/>
    </row>
    <row r="175" spans="2:21" x14ac:dyDescent="0.25">
      <c r="B175" s="9" t="s">
        <v>51</v>
      </c>
      <c r="C175" s="10">
        <v>22916.98</v>
      </c>
      <c r="D175" s="10">
        <v>5500</v>
      </c>
      <c r="E175" s="10">
        <v>4800</v>
      </c>
      <c r="F175" s="10">
        <v>6000</v>
      </c>
      <c r="G175" s="12">
        <v>6000</v>
      </c>
      <c r="H175" s="50">
        <f t="shared" si="16"/>
        <v>45216.979999999996</v>
      </c>
      <c r="I175" s="21">
        <f t="shared" si="17"/>
        <v>-17416.98</v>
      </c>
      <c r="J175" s="22">
        <f t="shared" si="23"/>
        <v>-0.76000328140967965</v>
      </c>
      <c r="K175" s="25"/>
      <c r="L175" s="21">
        <f t="shared" si="18"/>
        <v>-700</v>
      </c>
      <c r="M175" s="22">
        <f t="shared" si="19"/>
        <v>-0.12727272727272726</v>
      </c>
      <c r="N175" s="25"/>
      <c r="O175" s="21">
        <f t="shared" si="20"/>
        <v>1200</v>
      </c>
      <c r="P175" s="22">
        <f t="shared" si="24"/>
        <v>0.25</v>
      </c>
      <c r="Q175" s="23"/>
      <c r="R175" s="21">
        <f t="shared" si="21"/>
        <v>0</v>
      </c>
      <c r="S175" s="22">
        <f t="shared" si="22"/>
        <v>0</v>
      </c>
      <c r="T175" s="24"/>
      <c r="U175" s="37"/>
    </row>
    <row r="176" spans="2:21" x14ac:dyDescent="0.25">
      <c r="B176" s="9" t="s">
        <v>145</v>
      </c>
      <c r="C176" s="10">
        <v>0</v>
      </c>
      <c r="D176" s="10">
        <v>0</v>
      </c>
      <c r="E176" s="10">
        <v>3204.24</v>
      </c>
      <c r="F176" s="10">
        <v>4806.3599999999988</v>
      </c>
      <c r="G176" s="12">
        <v>4806.3599999999997</v>
      </c>
      <c r="H176" s="50">
        <f t="shared" si="16"/>
        <v>12816.96</v>
      </c>
      <c r="I176" s="21">
        <f t="shared" si="17"/>
        <v>0</v>
      </c>
      <c r="J176" s="22">
        <v>0</v>
      </c>
      <c r="K176" s="25"/>
      <c r="L176" s="21">
        <f t="shared" si="18"/>
        <v>3204.24</v>
      </c>
      <c r="M176" s="22">
        <v>1</v>
      </c>
      <c r="N176" s="25"/>
      <c r="O176" s="21">
        <f t="shared" si="20"/>
        <v>1602.119999999999</v>
      </c>
      <c r="P176" s="22">
        <f t="shared" si="24"/>
        <v>0.49999999999999972</v>
      </c>
      <c r="Q176" s="23"/>
      <c r="R176" s="21">
        <f t="shared" si="21"/>
        <v>0</v>
      </c>
      <c r="S176" s="22">
        <f t="shared" si="22"/>
        <v>0</v>
      </c>
      <c r="T176" s="24"/>
      <c r="U176" s="37"/>
    </row>
    <row r="177" spans="2:21" x14ac:dyDescent="0.25">
      <c r="B177" s="9" t="s">
        <v>66</v>
      </c>
      <c r="C177" s="10">
        <v>1640</v>
      </c>
      <c r="D177" s="10">
        <v>1640</v>
      </c>
      <c r="E177" s="10">
        <v>1640</v>
      </c>
      <c r="F177" s="10">
        <v>1640</v>
      </c>
      <c r="G177" s="12">
        <v>1640</v>
      </c>
      <c r="H177" s="50">
        <f t="shared" si="16"/>
        <v>8200</v>
      </c>
      <c r="I177" s="21">
        <f t="shared" si="17"/>
        <v>0</v>
      </c>
      <c r="J177" s="22">
        <f t="shared" si="23"/>
        <v>0</v>
      </c>
      <c r="K177" s="25"/>
      <c r="L177" s="21">
        <f t="shared" si="18"/>
        <v>0</v>
      </c>
      <c r="M177" s="22">
        <f t="shared" si="19"/>
        <v>0</v>
      </c>
      <c r="N177" s="25"/>
      <c r="O177" s="21">
        <f t="shared" si="20"/>
        <v>0</v>
      </c>
      <c r="P177" s="22">
        <f t="shared" si="24"/>
        <v>0</v>
      </c>
      <c r="Q177" s="23"/>
      <c r="R177" s="21">
        <f t="shared" si="21"/>
        <v>0</v>
      </c>
      <c r="S177" s="22">
        <f t="shared" si="22"/>
        <v>0</v>
      </c>
      <c r="T177" s="24"/>
      <c r="U177" s="37"/>
    </row>
    <row r="178" spans="2:21" x14ac:dyDescent="0.25">
      <c r="B178" s="9" t="s">
        <v>75</v>
      </c>
      <c r="C178" s="10">
        <v>1500</v>
      </c>
      <c r="D178" s="10">
        <v>1500</v>
      </c>
      <c r="E178" s="10">
        <v>1500</v>
      </c>
      <c r="F178" s="10">
        <v>1500</v>
      </c>
      <c r="G178" s="12">
        <v>1500</v>
      </c>
      <c r="H178" s="50">
        <f t="shared" si="16"/>
        <v>7500</v>
      </c>
      <c r="I178" s="21">
        <f t="shared" si="17"/>
        <v>0</v>
      </c>
      <c r="J178" s="22">
        <f t="shared" si="23"/>
        <v>0</v>
      </c>
      <c r="K178" s="25"/>
      <c r="L178" s="21">
        <f t="shared" si="18"/>
        <v>0</v>
      </c>
      <c r="M178" s="22">
        <f t="shared" si="19"/>
        <v>0</v>
      </c>
      <c r="N178" s="25"/>
      <c r="O178" s="21">
        <f t="shared" si="20"/>
        <v>0</v>
      </c>
      <c r="P178" s="22">
        <f t="shared" si="24"/>
        <v>0</v>
      </c>
      <c r="Q178" s="23"/>
      <c r="R178" s="21">
        <f t="shared" si="21"/>
        <v>0</v>
      </c>
      <c r="S178" s="22">
        <f t="shared" si="22"/>
        <v>0</v>
      </c>
      <c r="T178" s="24"/>
      <c r="U178" s="37"/>
    </row>
    <row r="179" spans="2:21" x14ac:dyDescent="0.25">
      <c r="B179" s="9" t="s">
        <v>57</v>
      </c>
      <c r="C179" s="10">
        <v>685</v>
      </c>
      <c r="D179" s="10">
        <v>85</v>
      </c>
      <c r="E179" s="10">
        <v>1085</v>
      </c>
      <c r="F179" s="10">
        <v>85</v>
      </c>
      <c r="G179" s="12">
        <v>85</v>
      </c>
      <c r="H179" s="50">
        <f t="shared" si="16"/>
        <v>2025</v>
      </c>
      <c r="I179" s="21">
        <f t="shared" si="17"/>
        <v>-600</v>
      </c>
      <c r="J179" s="22">
        <f t="shared" si="23"/>
        <v>-0.87591240875912413</v>
      </c>
      <c r="K179" s="26"/>
      <c r="L179" s="21">
        <f t="shared" si="18"/>
        <v>1000</v>
      </c>
      <c r="M179" s="22">
        <f t="shared" si="19"/>
        <v>11.764705882352942</v>
      </c>
      <c r="N179" s="25"/>
      <c r="O179" s="21">
        <f t="shared" si="20"/>
        <v>-1000</v>
      </c>
      <c r="P179" s="22">
        <f t="shared" si="24"/>
        <v>-0.92165898617511521</v>
      </c>
      <c r="Q179" s="23"/>
      <c r="R179" s="21">
        <f t="shared" si="21"/>
        <v>0</v>
      </c>
      <c r="S179" s="22">
        <f t="shared" si="22"/>
        <v>0</v>
      </c>
      <c r="T179" s="24"/>
      <c r="U179" s="37"/>
    </row>
    <row r="180" spans="2:21" x14ac:dyDescent="0.25">
      <c r="B180" s="9" t="s">
        <v>58</v>
      </c>
      <c r="C180" s="10">
        <v>180</v>
      </c>
      <c r="D180" s="10">
        <v>190</v>
      </c>
      <c r="E180" s="10">
        <v>190</v>
      </c>
      <c r="F180" s="10">
        <v>240</v>
      </c>
      <c r="G180" s="12">
        <v>240</v>
      </c>
      <c r="H180" s="50">
        <f t="shared" si="16"/>
        <v>1040</v>
      </c>
      <c r="I180" s="21">
        <f t="shared" si="17"/>
        <v>10</v>
      </c>
      <c r="J180" s="22">
        <f t="shared" si="23"/>
        <v>5.5555555555555552E-2</v>
      </c>
      <c r="K180" s="26"/>
      <c r="L180" s="21">
        <f t="shared" si="18"/>
        <v>0</v>
      </c>
      <c r="M180" s="22">
        <f t="shared" si="19"/>
        <v>0</v>
      </c>
      <c r="N180" s="25"/>
      <c r="O180" s="21">
        <f t="shared" si="20"/>
        <v>50</v>
      </c>
      <c r="P180" s="22">
        <f t="shared" si="24"/>
        <v>0.26315789473684209</v>
      </c>
      <c r="Q180" s="23"/>
      <c r="R180" s="21">
        <f t="shared" si="21"/>
        <v>0</v>
      </c>
      <c r="S180" s="22">
        <f t="shared" si="22"/>
        <v>0</v>
      </c>
      <c r="T180" s="24"/>
      <c r="U180" s="37"/>
    </row>
    <row r="181" spans="2:21" x14ac:dyDescent="0.25">
      <c r="B181" s="9" t="s">
        <v>17</v>
      </c>
      <c r="C181" s="10">
        <v>356.12</v>
      </c>
      <c r="D181" s="10">
        <v>390.85</v>
      </c>
      <c r="E181" s="10">
        <v>390.69</v>
      </c>
      <c r="F181" s="10">
        <v>231.93</v>
      </c>
      <c r="G181" s="12">
        <v>229.6</v>
      </c>
      <c r="H181" s="50">
        <f t="shared" si="16"/>
        <v>1599.19</v>
      </c>
      <c r="I181" s="21">
        <f t="shared" si="17"/>
        <v>34.730000000000018</v>
      </c>
      <c r="J181" s="22">
        <f t="shared" si="23"/>
        <v>9.7523306750533584E-2</v>
      </c>
      <c r="K181" s="26"/>
      <c r="L181" s="21">
        <f t="shared" si="18"/>
        <v>-0.16000000000002501</v>
      </c>
      <c r="M181" s="22">
        <f t="shared" si="19"/>
        <v>-4.0936420621728284E-4</v>
      </c>
      <c r="N181" s="25"/>
      <c r="O181" s="21">
        <f t="shared" si="20"/>
        <v>-158.76</v>
      </c>
      <c r="P181" s="22">
        <f t="shared" si="24"/>
        <v>-0.40635798203178991</v>
      </c>
      <c r="Q181" s="23"/>
      <c r="R181" s="21">
        <f t="shared" si="21"/>
        <v>-2.3300000000000125</v>
      </c>
      <c r="S181" s="22">
        <f t="shared" si="22"/>
        <v>-1.004613460958053E-2</v>
      </c>
      <c r="T181" s="24"/>
      <c r="U181" s="42"/>
    </row>
    <row r="182" spans="2:21" x14ac:dyDescent="0.25">
      <c r="B182" s="9" t="s">
        <v>14</v>
      </c>
      <c r="C182" s="10">
        <v>1240.28</v>
      </c>
      <c r="D182" s="10">
        <v>1030.1899999999998</v>
      </c>
      <c r="E182" s="10">
        <v>939.07999999999993</v>
      </c>
      <c r="F182" s="10">
        <v>974.72</v>
      </c>
      <c r="G182" s="12">
        <v>963.24</v>
      </c>
      <c r="H182" s="50">
        <f t="shared" si="16"/>
        <v>5147.5099999999993</v>
      </c>
      <c r="I182" s="21">
        <f t="shared" si="17"/>
        <v>-210.09000000000015</v>
      </c>
      <c r="J182" s="22">
        <f t="shared" si="23"/>
        <v>-0.16938917018737717</v>
      </c>
      <c r="K182" s="25"/>
      <c r="L182" s="21">
        <f t="shared" si="18"/>
        <v>-91.1099999999999</v>
      </c>
      <c r="M182" s="22">
        <f t="shared" si="19"/>
        <v>-8.84399965054989E-2</v>
      </c>
      <c r="N182" s="25"/>
      <c r="O182" s="21">
        <f t="shared" si="20"/>
        <v>35.6400000000001</v>
      </c>
      <c r="P182" s="22">
        <f t="shared" si="24"/>
        <v>3.7952038165012678E-2</v>
      </c>
      <c r="Q182" s="23"/>
      <c r="R182" s="21">
        <f t="shared" si="21"/>
        <v>-11.480000000000018</v>
      </c>
      <c r="S182" s="22">
        <f t="shared" si="22"/>
        <v>-1.1777741300065678E-2</v>
      </c>
      <c r="T182" s="24"/>
      <c r="U182" s="42"/>
    </row>
    <row r="183" spans="2:21" x14ac:dyDescent="0.25">
      <c r="B183" s="9" t="s">
        <v>74</v>
      </c>
      <c r="C183" s="10">
        <v>292</v>
      </c>
      <c r="D183" s="10">
        <v>292.8</v>
      </c>
      <c r="E183" s="10">
        <v>357.6</v>
      </c>
      <c r="F183" s="10">
        <v>236.2</v>
      </c>
      <c r="G183" s="12">
        <v>211.2</v>
      </c>
      <c r="H183" s="50">
        <f t="shared" si="16"/>
        <v>1389.8</v>
      </c>
      <c r="I183" s="21">
        <f t="shared" si="17"/>
        <v>0.80000000000001137</v>
      </c>
      <c r="J183" s="22">
        <f t="shared" si="23"/>
        <v>2.7397260273972993E-3</v>
      </c>
      <c r="K183" s="26"/>
      <c r="L183" s="21">
        <f t="shared" si="18"/>
        <v>64.800000000000011</v>
      </c>
      <c r="M183" s="22">
        <f t="shared" si="19"/>
        <v>0.22131147540983609</v>
      </c>
      <c r="N183" s="25"/>
      <c r="O183" s="21">
        <f t="shared" si="20"/>
        <v>-121.40000000000003</v>
      </c>
      <c r="P183" s="22">
        <f t="shared" si="24"/>
        <v>-0.33948545861297547</v>
      </c>
      <c r="Q183" s="23"/>
      <c r="R183" s="21">
        <f t="shared" si="21"/>
        <v>-25</v>
      </c>
      <c r="S183" s="22">
        <f t="shared" si="22"/>
        <v>-0.10584250635055038</v>
      </c>
      <c r="T183" s="24"/>
      <c r="U183" s="42"/>
    </row>
    <row r="184" spans="2:21" x14ac:dyDescent="0.25">
      <c r="B184" s="9" t="s">
        <v>78</v>
      </c>
      <c r="C184" s="10">
        <v>1656.9699999999998</v>
      </c>
      <c r="D184" s="10">
        <v>3848.23</v>
      </c>
      <c r="E184" s="10">
        <v>2086.4899999999998</v>
      </c>
      <c r="F184" s="10">
        <v>3735</v>
      </c>
      <c r="G184" s="12">
        <v>3164.87</v>
      </c>
      <c r="H184" s="50">
        <f t="shared" si="16"/>
        <v>14491.559999999998</v>
      </c>
      <c r="I184" s="21">
        <f t="shared" si="17"/>
        <v>2191.2600000000002</v>
      </c>
      <c r="J184" s="22">
        <f t="shared" si="23"/>
        <v>1.3224500141825142</v>
      </c>
      <c r="K184" s="25"/>
      <c r="L184" s="21">
        <f t="shared" si="18"/>
        <v>-1761.7400000000002</v>
      </c>
      <c r="M184" s="22">
        <f t="shared" si="19"/>
        <v>-0.45780527671163113</v>
      </c>
      <c r="N184" s="25"/>
      <c r="O184" s="21">
        <f t="shared" si="20"/>
        <v>1648.5100000000002</v>
      </c>
      <c r="P184" s="22">
        <f t="shared" si="24"/>
        <v>0.79008765917881241</v>
      </c>
      <c r="Q184" s="23"/>
      <c r="R184" s="21">
        <f t="shared" si="21"/>
        <v>-570.13000000000011</v>
      </c>
      <c r="S184" s="22">
        <f t="shared" si="22"/>
        <v>-0.15264524765729587</v>
      </c>
      <c r="T184" s="24"/>
      <c r="U184" s="42"/>
    </row>
    <row r="185" spans="2:21" x14ac:dyDescent="0.25">
      <c r="B185" s="9" t="s">
        <v>64</v>
      </c>
      <c r="C185" s="10">
        <v>169.91</v>
      </c>
      <c r="D185" s="10">
        <v>1482.0400000000002</v>
      </c>
      <c r="E185" s="10">
        <v>2812.96</v>
      </c>
      <c r="F185" s="10">
        <v>5495.3199999999988</v>
      </c>
      <c r="G185" s="12">
        <v>4551.96</v>
      </c>
      <c r="H185" s="50">
        <f t="shared" si="16"/>
        <v>14512.189999999999</v>
      </c>
      <c r="I185" s="21">
        <f t="shared" si="17"/>
        <v>1312.13</v>
      </c>
      <c r="J185" s="22">
        <f t="shared" si="23"/>
        <v>7.7225001471367198</v>
      </c>
      <c r="K185" s="25"/>
      <c r="L185" s="21">
        <f t="shared" si="18"/>
        <v>1330.9199999999998</v>
      </c>
      <c r="M185" s="22">
        <f t="shared" si="19"/>
        <v>0.89803244176945274</v>
      </c>
      <c r="N185" s="25"/>
      <c r="O185" s="21">
        <f t="shared" si="20"/>
        <v>2682.3599999999988</v>
      </c>
      <c r="P185" s="22">
        <f t="shared" si="24"/>
        <v>0.95357203799556289</v>
      </c>
      <c r="Q185" s="23"/>
      <c r="R185" s="21">
        <f t="shared" si="21"/>
        <v>-943.35999999999876</v>
      </c>
      <c r="S185" s="22">
        <f t="shared" si="22"/>
        <v>-0.17166607222145369</v>
      </c>
      <c r="T185" s="24"/>
      <c r="U185" s="42"/>
    </row>
    <row r="186" spans="2:21" x14ac:dyDescent="0.25">
      <c r="B186" s="9" t="s">
        <v>203</v>
      </c>
      <c r="C186" s="10">
        <v>0</v>
      </c>
      <c r="D186" s="10">
        <v>0</v>
      </c>
      <c r="E186" s="10">
        <v>0</v>
      </c>
      <c r="F186" s="10">
        <v>2280.16</v>
      </c>
      <c r="G186" s="12">
        <v>1719.84</v>
      </c>
      <c r="H186" s="50">
        <f t="shared" si="16"/>
        <v>4000</v>
      </c>
      <c r="I186" s="21">
        <f t="shared" si="17"/>
        <v>0</v>
      </c>
      <c r="J186" s="22">
        <v>0</v>
      </c>
      <c r="K186" s="25"/>
      <c r="L186" s="21">
        <f t="shared" si="18"/>
        <v>0</v>
      </c>
      <c r="M186" s="22">
        <v>0</v>
      </c>
      <c r="N186" s="25"/>
      <c r="O186" s="21">
        <f t="shared" si="20"/>
        <v>2280.16</v>
      </c>
      <c r="P186" s="22">
        <v>1</v>
      </c>
      <c r="Q186" s="23"/>
      <c r="R186" s="21">
        <f t="shared" si="21"/>
        <v>-560.31999999999994</v>
      </c>
      <c r="S186" s="22">
        <f t="shared" si="22"/>
        <v>-0.24573714125324536</v>
      </c>
      <c r="T186" s="24"/>
      <c r="U186" s="42"/>
    </row>
    <row r="187" spans="2:21" x14ac:dyDescent="0.25">
      <c r="B187" s="9" t="s">
        <v>93</v>
      </c>
      <c r="C187" s="10">
        <v>16900.439999999999</v>
      </c>
      <c r="D187" s="10">
        <v>21883.78</v>
      </c>
      <c r="E187" s="10">
        <v>39680.54</v>
      </c>
      <c r="F187" s="10">
        <v>32949.29</v>
      </c>
      <c r="G187" s="12">
        <v>23499.55</v>
      </c>
      <c r="H187" s="50">
        <f t="shared" si="16"/>
        <v>134913.60000000001</v>
      </c>
      <c r="I187" s="21">
        <f t="shared" si="17"/>
        <v>4983.34</v>
      </c>
      <c r="J187" s="22">
        <f t="shared" si="23"/>
        <v>0.29486451240322742</v>
      </c>
      <c r="K187" s="25"/>
      <c r="L187" s="21">
        <f t="shared" si="18"/>
        <v>17796.760000000002</v>
      </c>
      <c r="M187" s="22">
        <f t="shared" si="19"/>
        <v>0.81323976022423927</v>
      </c>
      <c r="N187" s="25"/>
      <c r="O187" s="21">
        <f t="shared" si="20"/>
        <v>-6731.25</v>
      </c>
      <c r="P187" s="22">
        <f t="shared" si="24"/>
        <v>-0.16963604829974591</v>
      </c>
      <c r="Q187" s="23"/>
      <c r="R187" s="21">
        <f t="shared" si="21"/>
        <v>-9449.7400000000016</v>
      </c>
      <c r="S187" s="22">
        <f t="shared" si="22"/>
        <v>-0.28679646814847909</v>
      </c>
      <c r="T187" s="24"/>
      <c r="U187" s="42"/>
    </row>
    <row r="188" spans="2:21" x14ac:dyDescent="0.25">
      <c r="B188" s="9" t="s">
        <v>24</v>
      </c>
      <c r="C188" s="10">
        <v>144.59</v>
      </c>
      <c r="D188" s="10">
        <v>97.2</v>
      </c>
      <c r="E188" s="10">
        <v>119.45</v>
      </c>
      <c r="F188" s="10">
        <v>205.93</v>
      </c>
      <c r="G188" s="12">
        <v>140.53</v>
      </c>
      <c r="H188" s="50">
        <f t="shared" si="16"/>
        <v>707.7</v>
      </c>
      <c r="I188" s="21">
        <f t="shared" si="17"/>
        <v>-47.39</v>
      </c>
      <c r="J188" s="22">
        <f t="shared" si="23"/>
        <v>-0.32775433985752817</v>
      </c>
      <c r="K188" s="26"/>
      <c r="L188" s="21">
        <f t="shared" si="18"/>
        <v>22.25</v>
      </c>
      <c r="M188" s="22">
        <f t="shared" si="19"/>
        <v>0.22890946502057613</v>
      </c>
      <c r="N188" s="26"/>
      <c r="O188" s="21">
        <f t="shared" si="20"/>
        <v>86.48</v>
      </c>
      <c r="P188" s="22">
        <f t="shared" si="24"/>
        <v>0.72398493093344496</v>
      </c>
      <c r="Q188" s="23"/>
      <c r="R188" s="21">
        <f t="shared" si="21"/>
        <v>-65.400000000000006</v>
      </c>
      <c r="S188" s="22">
        <f t="shared" si="22"/>
        <v>-0.31758364492788815</v>
      </c>
      <c r="T188" s="24"/>
      <c r="U188" s="42"/>
    </row>
    <row r="189" spans="2:21" ht="60" x14ac:dyDescent="0.25">
      <c r="B189" s="9" t="s">
        <v>99</v>
      </c>
      <c r="C189" s="10">
        <v>264392.25</v>
      </c>
      <c r="D189" s="11">
        <v>303837.58</v>
      </c>
      <c r="E189" s="11">
        <v>423431.12000000011</v>
      </c>
      <c r="F189" s="10">
        <v>393057.74000000005</v>
      </c>
      <c r="G189" s="12">
        <v>267978.15000000002</v>
      </c>
      <c r="H189" s="50">
        <f t="shared" si="16"/>
        <v>1652696.8400000003</v>
      </c>
      <c r="I189" s="21">
        <f t="shared" si="17"/>
        <v>39445.330000000016</v>
      </c>
      <c r="J189" s="22">
        <f t="shared" si="23"/>
        <v>0.14919245930998362</v>
      </c>
      <c r="K189" s="25"/>
      <c r="L189" s="19">
        <f t="shared" si="18"/>
        <v>119593.5400000001</v>
      </c>
      <c r="M189" s="20">
        <f t="shared" si="19"/>
        <v>0.39361009918522943</v>
      </c>
      <c r="N189" s="35" t="s">
        <v>263</v>
      </c>
      <c r="O189" s="21">
        <f t="shared" si="20"/>
        <v>-30373.380000000063</v>
      </c>
      <c r="P189" s="22">
        <f t="shared" si="24"/>
        <v>-7.1731572303896929E-2</v>
      </c>
      <c r="Q189" s="23"/>
      <c r="R189" s="21">
        <f t="shared" si="21"/>
        <v>-125079.59000000003</v>
      </c>
      <c r="S189" s="22">
        <f t="shared" si="22"/>
        <v>-0.31822192332353005</v>
      </c>
      <c r="T189" s="24"/>
      <c r="U189" s="43" t="s">
        <v>291</v>
      </c>
    </row>
    <row r="190" spans="2:21" ht="135" x14ac:dyDescent="0.25">
      <c r="B190" s="9" t="s">
        <v>44</v>
      </c>
      <c r="C190" s="11">
        <v>3276.84</v>
      </c>
      <c r="D190" s="11">
        <v>17136.789999999997</v>
      </c>
      <c r="E190" s="11">
        <v>30143.490000000005</v>
      </c>
      <c r="F190" s="10">
        <v>27216.799999999999</v>
      </c>
      <c r="G190" s="12">
        <v>16087.9</v>
      </c>
      <c r="H190" s="50">
        <f t="shared" si="16"/>
        <v>93861.819999999992</v>
      </c>
      <c r="I190" s="19">
        <f t="shared" si="17"/>
        <v>13859.949999999997</v>
      </c>
      <c r="J190" s="20">
        <f t="shared" si="23"/>
        <v>4.2296694376289343</v>
      </c>
      <c r="K190" s="35" t="s">
        <v>259</v>
      </c>
      <c r="L190" s="19">
        <f t="shared" si="18"/>
        <v>13006.700000000008</v>
      </c>
      <c r="M190" s="20">
        <f t="shared" si="19"/>
        <v>0.7589927868638181</v>
      </c>
      <c r="N190" s="35" t="s">
        <v>267</v>
      </c>
      <c r="O190" s="21">
        <f t="shared" si="20"/>
        <v>-2926.690000000006</v>
      </c>
      <c r="P190" s="22">
        <f t="shared" si="24"/>
        <v>-9.7091942572011578E-2</v>
      </c>
      <c r="Q190" s="23"/>
      <c r="R190" s="21">
        <f t="shared" si="21"/>
        <v>-11128.9</v>
      </c>
      <c r="S190" s="22">
        <f t="shared" si="22"/>
        <v>-0.40889818053555155</v>
      </c>
      <c r="T190" s="24"/>
      <c r="U190" s="43" t="s">
        <v>292</v>
      </c>
    </row>
    <row r="191" spans="2:21" x14ac:dyDescent="0.25">
      <c r="B191" s="9" t="s">
        <v>101</v>
      </c>
      <c r="C191" s="10">
        <v>150.94999999999999</v>
      </c>
      <c r="D191" s="10">
        <v>47.9</v>
      </c>
      <c r="E191" s="10">
        <v>96.03</v>
      </c>
      <c r="F191" s="10">
        <v>118.17000000000002</v>
      </c>
      <c r="G191" s="12">
        <v>68.22</v>
      </c>
      <c r="H191" s="50">
        <f t="shared" si="16"/>
        <v>481.27</v>
      </c>
      <c r="I191" s="21">
        <f t="shared" si="17"/>
        <v>-103.04999999999998</v>
      </c>
      <c r="J191" s="22">
        <f t="shared" si="23"/>
        <v>-0.68267638290824773</v>
      </c>
      <c r="K191" s="26"/>
      <c r="L191" s="21">
        <f t="shared" si="18"/>
        <v>48.13</v>
      </c>
      <c r="M191" s="22">
        <f t="shared" si="19"/>
        <v>1.004801670146138</v>
      </c>
      <c r="N191" s="26"/>
      <c r="O191" s="21">
        <f t="shared" si="20"/>
        <v>22.140000000000015</v>
      </c>
      <c r="P191" s="22">
        <f t="shared" si="24"/>
        <v>0.23055295220243688</v>
      </c>
      <c r="Q191" s="23"/>
      <c r="R191" s="21">
        <f t="shared" si="21"/>
        <v>-49.950000000000017</v>
      </c>
      <c r="S191" s="22">
        <f t="shared" si="22"/>
        <v>-0.42269611576542276</v>
      </c>
      <c r="T191" s="24"/>
      <c r="U191" s="42"/>
    </row>
    <row r="192" spans="2:21" x14ac:dyDescent="0.25">
      <c r="B192" s="9" t="s">
        <v>65</v>
      </c>
      <c r="C192" s="10">
        <v>50.12</v>
      </c>
      <c r="D192" s="10">
        <v>0</v>
      </c>
      <c r="E192" s="10">
        <v>278.88</v>
      </c>
      <c r="F192" s="10">
        <v>520.4</v>
      </c>
      <c r="G192" s="12">
        <v>253.56</v>
      </c>
      <c r="H192" s="50">
        <f t="shared" si="16"/>
        <v>1102.96</v>
      </c>
      <c r="I192" s="21">
        <f t="shared" si="17"/>
        <v>-50.12</v>
      </c>
      <c r="J192" s="22">
        <f t="shared" si="23"/>
        <v>-1</v>
      </c>
      <c r="K192" s="26"/>
      <c r="L192" s="21">
        <f t="shared" si="18"/>
        <v>278.88</v>
      </c>
      <c r="M192" s="22">
        <v>1</v>
      </c>
      <c r="N192" s="25"/>
      <c r="O192" s="21">
        <f t="shared" si="20"/>
        <v>241.51999999999998</v>
      </c>
      <c r="P192" s="22">
        <f t="shared" si="24"/>
        <v>0.86603557085484795</v>
      </c>
      <c r="Q192" s="23"/>
      <c r="R192" s="21">
        <f t="shared" si="21"/>
        <v>-266.83999999999997</v>
      </c>
      <c r="S192" s="22">
        <f t="shared" si="22"/>
        <v>-0.51275941583397389</v>
      </c>
      <c r="T192" s="24"/>
      <c r="U192" s="42"/>
    </row>
    <row r="193" spans="2:21" ht="60" x14ac:dyDescent="0.25">
      <c r="B193" s="9" t="s">
        <v>129</v>
      </c>
      <c r="C193" s="10">
        <v>0</v>
      </c>
      <c r="D193" s="10">
        <v>11772</v>
      </c>
      <c r="E193" s="11">
        <v>6588</v>
      </c>
      <c r="F193" s="11">
        <v>15296.150000000001</v>
      </c>
      <c r="G193" s="12">
        <v>7404.85</v>
      </c>
      <c r="H193" s="50">
        <f t="shared" si="16"/>
        <v>41061</v>
      </c>
      <c r="I193" s="21">
        <f t="shared" si="17"/>
        <v>11772</v>
      </c>
      <c r="J193" s="22">
        <v>1</v>
      </c>
      <c r="K193" s="25"/>
      <c r="L193" s="21">
        <f t="shared" si="18"/>
        <v>-5184</v>
      </c>
      <c r="M193" s="22">
        <f t="shared" si="19"/>
        <v>-0.44036697247706424</v>
      </c>
      <c r="N193" s="25"/>
      <c r="O193" s="19">
        <f t="shared" si="20"/>
        <v>8708.1500000000015</v>
      </c>
      <c r="P193" s="20">
        <f t="shared" si="24"/>
        <v>1.3218199757134186</v>
      </c>
      <c r="Q193" s="33" t="s">
        <v>272</v>
      </c>
      <c r="R193" s="21">
        <f t="shared" si="21"/>
        <v>-7891.3000000000011</v>
      </c>
      <c r="S193" s="22">
        <f t="shared" si="22"/>
        <v>-0.51590106007067138</v>
      </c>
      <c r="T193" s="24"/>
      <c r="U193" s="43" t="s">
        <v>288</v>
      </c>
    </row>
    <row r="194" spans="2:21" x14ac:dyDescent="0.25">
      <c r="B194" s="9" t="s">
        <v>77</v>
      </c>
      <c r="C194" s="10">
        <v>755.83</v>
      </c>
      <c r="D194" s="10">
        <v>0</v>
      </c>
      <c r="E194" s="10">
        <v>0</v>
      </c>
      <c r="F194" s="10">
        <v>589.35</v>
      </c>
      <c r="G194" s="12">
        <v>248.85</v>
      </c>
      <c r="H194" s="50">
        <f t="shared" si="16"/>
        <v>1594.03</v>
      </c>
      <c r="I194" s="21">
        <f t="shared" si="17"/>
        <v>-755.83</v>
      </c>
      <c r="J194" s="22">
        <f t="shared" si="23"/>
        <v>-1</v>
      </c>
      <c r="K194" s="26"/>
      <c r="L194" s="21">
        <f t="shared" si="18"/>
        <v>0</v>
      </c>
      <c r="M194" s="22">
        <v>0</v>
      </c>
      <c r="N194" s="25"/>
      <c r="O194" s="21">
        <f t="shared" si="20"/>
        <v>589.35</v>
      </c>
      <c r="P194" s="22">
        <v>1</v>
      </c>
      <c r="Q194" s="23"/>
      <c r="R194" s="21">
        <f t="shared" si="21"/>
        <v>-340.5</v>
      </c>
      <c r="S194" s="22">
        <f t="shared" si="22"/>
        <v>-0.57775515398320176</v>
      </c>
      <c r="T194" s="24"/>
      <c r="U194" s="42"/>
    </row>
    <row r="195" spans="2:21" x14ac:dyDescent="0.25">
      <c r="B195" s="9" t="s">
        <v>0</v>
      </c>
      <c r="C195" s="10">
        <v>1300.0199999999998</v>
      </c>
      <c r="D195" s="10">
        <v>4383.3999999999996</v>
      </c>
      <c r="E195" s="10">
        <v>1789.52</v>
      </c>
      <c r="F195" s="10">
        <v>3539.13</v>
      </c>
      <c r="G195" s="12">
        <v>1469.04</v>
      </c>
      <c r="H195" s="50">
        <f t="shared" si="16"/>
        <v>12481.11</v>
      </c>
      <c r="I195" s="21">
        <f t="shared" si="17"/>
        <v>3083.38</v>
      </c>
      <c r="J195" s="22">
        <f t="shared" si="23"/>
        <v>2.371794280087999</v>
      </c>
      <c r="K195" s="25"/>
      <c r="L195" s="21">
        <f t="shared" si="18"/>
        <v>-2593.8799999999997</v>
      </c>
      <c r="M195" s="22">
        <f t="shared" si="19"/>
        <v>-0.59175069580690787</v>
      </c>
      <c r="N195" s="25"/>
      <c r="O195" s="21">
        <f t="shared" si="20"/>
        <v>1749.6100000000001</v>
      </c>
      <c r="P195" s="22">
        <f t="shared" si="24"/>
        <v>0.9776979301712192</v>
      </c>
      <c r="Q195" s="23"/>
      <c r="R195" s="21">
        <f t="shared" si="21"/>
        <v>-2070.09</v>
      </c>
      <c r="S195" s="22">
        <f t="shared" si="22"/>
        <v>-0.58491493672173667</v>
      </c>
      <c r="T195" s="24"/>
      <c r="U195" s="42"/>
    </row>
    <row r="196" spans="2:21" x14ac:dyDescent="0.25">
      <c r="B196" s="9" t="s">
        <v>35</v>
      </c>
      <c r="C196" s="10">
        <v>7375.92</v>
      </c>
      <c r="D196" s="10">
        <v>9102.11</v>
      </c>
      <c r="E196" s="10">
        <v>23747.95</v>
      </c>
      <c r="F196" s="10">
        <v>36192.799999999996</v>
      </c>
      <c r="G196" s="12">
        <v>13450.55</v>
      </c>
      <c r="H196" s="50">
        <f t="shared" si="16"/>
        <v>89869.33</v>
      </c>
      <c r="I196" s="21">
        <f t="shared" si="17"/>
        <v>1726.1900000000005</v>
      </c>
      <c r="J196" s="22">
        <f t="shared" si="23"/>
        <v>0.23403046670788194</v>
      </c>
      <c r="K196" s="25"/>
      <c r="L196" s="21">
        <f t="shared" si="18"/>
        <v>14645.84</v>
      </c>
      <c r="M196" s="22">
        <f t="shared" si="19"/>
        <v>1.6090598773251477</v>
      </c>
      <c r="N196" s="25"/>
      <c r="O196" s="21">
        <f t="shared" si="20"/>
        <v>12444.849999999995</v>
      </c>
      <c r="P196" s="22">
        <f t="shared" si="24"/>
        <v>0.52403891704336558</v>
      </c>
      <c r="Q196" s="23"/>
      <c r="R196" s="21">
        <f t="shared" si="21"/>
        <v>-22742.249999999996</v>
      </c>
      <c r="S196" s="22">
        <f t="shared" si="22"/>
        <v>-0.62836392873720737</v>
      </c>
      <c r="T196" s="24"/>
      <c r="U196" s="42"/>
    </row>
    <row r="197" spans="2:21" x14ac:dyDescent="0.25">
      <c r="B197" s="9" t="s">
        <v>185</v>
      </c>
      <c r="C197" s="10">
        <v>0</v>
      </c>
      <c r="D197" s="10">
        <v>0</v>
      </c>
      <c r="E197" s="10">
        <v>50</v>
      </c>
      <c r="F197" s="10">
        <v>5350.95</v>
      </c>
      <c r="G197" s="12">
        <v>1800</v>
      </c>
      <c r="H197" s="50">
        <f t="shared" si="16"/>
        <v>7200.95</v>
      </c>
      <c r="I197" s="21">
        <f t="shared" si="17"/>
        <v>0</v>
      </c>
      <c r="J197" s="22">
        <v>0</v>
      </c>
      <c r="K197" s="25"/>
      <c r="L197" s="21">
        <f t="shared" si="18"/>
        <v>50</v>
      </c>
      <c r="M197" s="22">
        <v>1</v>
      </c>
      <c r="N197" s="25"/>
      <c r="O197" s="21">
        <f t="shared" si="20"/>
        <v>5300.95</v>
      </c>
      <c r="P197" s="22">
        <f t="shared" si="24"/>
        <v>106.01899999999999</v>
      </c>
      <c r="Q197" s="23"/>
      <c r="R197" s="21">
        <f t="shared" si="21"/>
        <v>-3550.95</v>
      </c>
      <c r="S197" s="22">
        <f t="shared" si="22"/>
        <v>-0.66361113447144904</v>
      </c>
      <c r="T197" s="24"/>
      <c r="U197" s="42"/>
    </row>
    <row r="198" spans="2:21" x14ac:dyDescent="0.25">
      <c r="B198" s="9" t="s">
        <v>202</v>
      </c>
      <c r="C198" s="10">
        <v>0</v>
      </c>
      <c r="D198" s="10">
        <v>0</v>
      </c>
      <c r="E198" s="10">
        <v>0</v>
      </c>
      <c r="F198" s="10">
        <v>3750</v>
      </c>
      <c r="G198" s="12">
        <v>1250</v>
      </c>
      <c r="H198" s="50">
        <f t="shared" si="16"/>
        <v>5000</v>
      </c>
      <c r="I198" s="21">
        <f t="shared" si="17"/>
        <v>0</v>
      </c>
      <c r="J198" s="22">
        <v>0</v>
      </c>
      <c r="K198" s="25"/>
      <c r="L198" s="21">
        <f t="shared" si="18"/>
        <v>0</v>
      </c>
      <c r="M198" s="22">
        <v>0</v>
      </c>
      <c r="N198" s="25"/>
      <c r="O198" s="21">
        <f t="shared" si="20"/>
        <v>3750</v>
      </c>
      <c r="P198" s="22">
        <v>1</v>
      </c>
      <c r="Q198" s="23"/>
      <c r="R198" s="21">
        <f t="shared" si="21"/>
        <v>-2500</v>
      </c>
      <c r="S198" s="22">
        <f t="shared" si="22"/>
        <v>-0.66666666666666663</v>
      </c>
      <c r="T198" s="24"/>
      <c r="U198" s="42"/>
    </row>
    <row r="199" spans="2:21" ht="60" x14ac:dyDescent="0.25">
      <c r="B199" s="9" t="s">
        <v>25</v>
      </c>
      <c r="C199" s="10">
        <v>1330.01</v>
      </c>
      <c r="D199" s="10">
        <v>775.83</v>
      </c>
      <c r="E199" s="11">
        <v>0</v>
      </c>
      <c r="F199" s="11">
        <v>17629.11</v>
      </c>
      <c r="G199" s="12">
        <v>5139.16</v>
      </c>
      <c r="H199" s="50">
        <f t="shared" ref="H199:H247" si="25">C199+D199+E199+F199+G199</f>
        <v>24874.11</v>
      </c>
      <c r="I199" s="21">
        <f t="shared" ref="I199:I246" si="26">D199-C199</f>
        <v>-554.17999999999995</v>
      </c>
      <c r="J199" s="22">
        <f t="shared" ref="J199:J242" si="27">I199/C199</f>
        <v>-0.41667355884542218</v>
      </c>
      <c r="K199" s="25"/>
      <c r="L199" s="21">
        <f t="shared" ref="L199:L246" si="28">E199-D199</f>
        <v>-775.83</v>
      </c>
      <c r="M199" s="22">
        <f t="shared" ref="M199:M237" si="29">L199/D199</f>
        <v>-1</v>
      </c>
      <c r="N199" s="25"/>
      <c r="O199" s="19">
        <f t="shared" ref="O199:O246" si="30">F199-E199</f>
        <v>17629.11</v>
      </c>
      <c r="P199" s="20">
        <v>1</v>
      </c>
      <c r="Q199" s="33" t="s">
        <v>274</v>
      </c>
      <c r="R199" s="21">
        <f t="shared" ref="R199:R245" si="31">G199-F199</f>
        <v>-12489.95</v>
      </c>
      <c r="S199" s="22">
        <f t="shared" ref="S199:S245" si="32">R199/F199</f>
        <v>-0.70848443284998508</v>
      </c>
      <c r="T199" s="24"/>
      <c r="U199" s="43" t="s">
        <v>288</v>
      </c>
    </row>
    <row r="200" spans="2:21" x14ac:dyDescent="0.25">
      <c r="B200" s="9" t="s">
        <v>76</v>
      </c>
      <c r="C200" s="10">
        <v>1945</v>
      </c>
      <c r="D200" s="10">
        <v>2170</v>
      </c>
      <c r="E200" s="10">
        <v>1735</v>
      </c>
      <c r="F200" s="10">
        <v>1835</v>
      </c>
      <c r="G200" s="12">
        <v>265</v>
      </c>
      <c r="H200" s="50">
        <f t="shared" si="25"/>
        <v>7950</v>
      </c>
      <c r="I200" s="21">
        <f t="shared" si="26"/>
        <v>225</v>
      </c>
      <c r="J200" s="22">
        <f t="shared" si="27"/>
        <v>0.11568123393316196</v>
      </c>
      <c r="K200" s="25"/>
      <c r="L200" s="21">
        <f t="shared" si="28"/>
        <v>-435</v>
      </c>
      <c r="M200" s="22">
        <f t="shared" si="29"/>
        <v>-0.20046082949308755</v>
      </c>
      <c r="N200" s="25"/>
      <c r="O200" s="21">
        <f t="shared" si="30"/>
        <v>100</v>
      </c>
      <c r="P200" s="22">
        <f t="shared" ref="P200:P237" si="33">O200/E200</f>
        <v>5.7636887608069162E-2</v>
      </c>
      <c r="Q200" s="23"/>
      <c r="R200" s="21">
        <f t="shared" si="31"/>
        <v>-1570</v>
      </c>
      <c r="S200" s="22">
        <f t="shared" si="32"/>
        <v>-0.85558583106267028</v>
      </c>
      <c r="T200" s="24"/>
      <c r="U200" s="42"/>
    </row>
    <row r="201" spans="2:21" x14ac:dyDescent="0.25">
      <c r="B201" s="9" t="s">
        <v>87</v>
      </c>
      <c r="C201" s="10">
        <v>2825.44</v>
      </c>
      <c r="D201" s="10">
        <v>7970.57</v>
      </c>
      <c r="E201" s="10">
        <v>1198.83</v>
      </c>
      <c r="F201" s="10">
        <v>1231.6399999999999</v>
      </c>
      <c r="G201" s="12">
        <v>162.15</v>
      </c>
      <c r="H201" s="50">
        <f t="shared" si="25"/>
        <v>13388.63</v>
      </c>
      <c r="I201" s="21">
        <f t="shared" si="26"/>
        <v>5145.1299999999992</v>
      </c>
      <c r="J201" s="22">
        <f t="shared" si="27"/>
        <v>1.8210013307661812</v>
      </c>
      <c r="K201" s="25"/>
      <c r="L201" s="21">
        <f t="shared" si="28"/>
        <v>-6771.74</v>
      </c>
      <c r="M201" s="22">
        <f t="shared" si="29"/>
        <v>-0.84959294002812846</v>
      </c>
      <c r="N201" s="25"/>
      <c r="O201" s="21">
        <f t="shared" si="30"/>
        <v>32.809999999999945</v>
      </c>
      <c r="P201" s="22">
        <f t="shared" si="33"/>
        <v>2.7368350808705109E-2</v>
      </c>
      <c r="Q201" s="23"/>
      <c r="R201" s="21">
        <f t="shared" si="31"/>
        <v>-1069.4899999999998</v>
      </c>
      <c r="S201" s="22">
        <f t="shared" si="32"/>
        <v>-0.86834627001396503</v>
      </c>
      <c r="T201" s="24"/>
      <c r="U201" s="42"/>
    </row>
    <row r="202" spans="2:21" x14ac:dyDescent="0.25">
      <c r="B202" s="9" t="s">
        <v>3</v>
      </c>
      <c r="C202" s="10">
        <v>658.84</v>
      </c>
      <c r="D202" s="10">
        <v>931.92</v>
      </c>
      <c r="E202" s="10">
        <v>365.27</v>
      </c>
      <c r="F202" s="10">
        <v>651.19000000000005</v>
      </c>
      <c r="G202" s="12">
        <v>75.02</v>
      </c>
      <c r="H202" s="50">
        <f t="shared" si="25"/>
        <v>2682.2400000000002</v>
      </c>
      <c r="I202" s="21">
        <f t="shared" si="26"/>
        <v>273.07999999999993</v>
      </c>
      <c r="J202" s="22">
        <f t="shared" si="27"/>
        <v>0.41448606641976793</v>
      </c>
      <c r="K202" s="26"/>
      <c r="L202" s="21">
        <f t="shared" si="28"/>
        <v>-566.65</v>
      </c>
      <c r="M202" s="22">
        <f t="shared" si="29"/>
        <v>-0.60804575500042923</v>
      </c>
      <c r="N202" s="25"/>
      <c r="O202" s="21">
        <f t="shared" si="30"/>
        <v>285.92000000000007</v>
      </c>
      <c r="P202" s="22">
        <f t="shared" si="33"/>
        <v>0.78276343526706293</v>
      </c>
      <c r="Q202" s="23"/>
      <c r="R202" s="21">
        <f t="shared" si="31"/>
        <v>-576.17000000000007</v>
      </c>
      <c r="S202" s="22">
        <f t="shared" si="32"/>
        <v>-0.88479552818685792</v>
      </c>
      <c r="T202" s="24"/>
      <c r="U202" s="42"/>
    </row>
    <row r="203" spans="2:21" ht="60" x14ac:dyDescent="0.25">
      <c r="B203" s="9" t="s">
        <v>201</v>
      </c>
      <c r="C203" s="10">
        <v>0</v>
      </c>
      <c r="D203" s="10">
        <v>0</v>
      </c>
      <c r="E203" s="11">
        <v>0</v>
      </c>
      <c r="F203" s="11">
        <v>14652</v>
      </c>
      <c r="G203" s="12">
        <v>790</v>
      </c>
      <c r="H203" s="50">
        <f t="shared" si="25"/>
        <v>15442</v>
      </c>
      <c r="I203" s="21">
        <f t="shared" si="26"/>
        <v>0</v>
      </c>
      <c r="J203" s="22">
        <v>0</v>
      </c>
      <c r="K203" s="25"/>
      <c r="L203" s="21">
        <f t="shared" si="28"/>
        <v>0</v>
      </c>
      <c r="M203" s="22">
        <v>0</v>
      </c>
      <c r="N203" s="25"/>
      <c r="O203" s="19">
        <f t="shared" si="30"/>
        <v>14652</v>
      </c>
      <c r="P203" s="20">
        <v>1</v>
      </c>
      <c r="Q203" s="33" t="s">
        <v>277</v>
      </c>
      <c r="R203" s="21">
        <f t="shared" si="31"/>
        <v>-13862</v>
      </c>
      <c r="S203" s="22">
        <f t="shared" si="32"/>
        <v>-0.94608244608244607</v>
      </c>
      <c r="T203" s="24"/>
      <c r="U203" s="43" t="s">
        <v>288</v>
      </c>
    </row>
    <row r="204" spans="2:21" ht="75" x14ac:dyDescent="0.25">
      <c r="B204" s="9" t="s">
        <v>70</v>
      </c>
      <c r="C204" s="10">
        <v>3008.94</v>
      </c>
      <c r="D204" s="10">
        <v>6531.04</v>
      </c>
      <c r="E204" s="11">
        <v>7175.18</v>
      </c>
      <c r="F204" s="11">
        <v>16706.54</v>
      </c>
      <c r="G204" s="12">
        <v>9.74</v>
      </c>
      <c r="H204" s="50">
        <f t="shared" si="25"/>
        <v>33431.439999999995</v>
      </c>
      <c r="I204" s="21">
        <f t="shared" si="26"/>
        <v>3522.1</v>
      </c>
      <c r="J204" s="22">
        <f t="shared" si="27"/>
        <v>1.170545108908785</v>
      </c>
      <c r="K204" s="25"/>
      <c r="L204" s="21">
        <f t="shared" si="28"/>
        <v>644.14000000000033</v>
      </c>
      <c r="M204" s="22">
        <f t="shared" si="29"/>
        <v>9.862747740023034E-2</v>
      </c>
      <c r="N204" s="25"/>
      <c r="O204" s="19">
        <f t="shared" si="30"/>
        <v>9531.36</v>
      </c>
      <c r="P204" s="20">
        <f t="shared" si="33"/>
        <v>1.3283792183610725</v>
      </c>
      <c r="Q204" s="33" t="s">
        <v>273</v>
      </c>
      <c r="R204" s="21">
        <f t="shared" si="31"/>
        <v>-16696.8</v>
      </c>
      <c r="S204" s="22">
        <f t="shared" si="32"/>
        <v>-0.99941699478168422</v>
      </c>
      <c r="T204" s="24"/>
      <c r="U204" s="43" t="s">
        <v>288</v>
      </c>
    </row>
    <row r="205" spans="2:21" x14ac:dyDescent="0.25">
      <c r="B205" s="9" t="s">
        <v>32</v>
      </c>
      <c r="C205" s="10">
        <v>17.399999999999999</v>
      </c>
      <c r="D205" s="10">
        <v>0</v>
      </c>
      <c r="E205" s="10">
        <v>17.399999999999999</v>
      </c>
      <c r="F205" s="10">
        <v>17.399999999999999</v>
      </c>
      <c r="G205" s="12">
        <v>0</v>
      </c>
      <c r="H205" s="50">
        <f t="shared" si="25"/>
        <v>52.199999999999996</v>
      </c>
      <c r="I205" s="21">
        <f t="shared" si="26"/>
        <v>-17.399999999999999</v>
      </c>
      <c r="J205" s="22">
        <f t="shared" si="27"/>
        <v>-1</v>
      </c>
      <c r="K205" s="26"/>
      <c r="L205" s="21">
        <f t="shared" si="28"/>
        <v>17.399999999999999</v>
      </c>
      <c r="M205" s="22">
        <v>1</v>
      </c>
      <c r="N205" s="26"/>
      <c r="O205" s="21">
        <f t="shared" si="30"/>
        <v>0</v>
      </c>
      <c r="P205" s="22">
        <f t="shared" si="33"/>
        <v>0</v>
      </c>
      <c r="Q205" s="23"/>
      <c r="R205" s="21">
        <f t="shared" si="31"/>
        <v>-17.399999999999999</v>
      </c>
      <c r="S205" s="22">
        <f t="shared" si="32"/>
        <v>-1</v>
      </c>
      <c r="T205" s="24"/>
      <c r="U205" s="42"/>
    </row>
    <row r="206" spans="2:21" x14ac:dyDescent="0.25">
      <c r="B206" s="9" t="s">
        <v>205</v>
      </c>
      <c r="C206" s="10">
        <v>0</v>
      </c>
      <c r="D206" s="10">
        <v>0</v>
      </c>
      <c r="E206" s="10">
        <v>0</v>
      </c>
      <c r="F206" s="10">
        <v>50</v>
      </c>
      <c r="G206" s="12">
        <v>0</v>
      </c>
      <c r="H206" s="50">
        <f t="shared" si="25"/>
        <v>50</v>
      </c>
      <c r="I206" s="21">
        <f t="shared" si="26"/>
        <v>0</v>
      </c>
      <c r="J206" s="22">
        <v>0</v>
      </c>
      <c r="K206" s="26"/>
      <c r="L206" s="21">
        <f t="shared" si="28"/>
        <v>0</v>
      </c>
      <c r="M206" s="22">
        <v>0</v>
      </c>
      <c r="N206" s="26"/>
      <c r="O206" s="21">
        <f t="shared" si="30"/>
        <v>50</v>
      </c>
      <c r="P206" s="22">
        <v>1</v>
      </c>
      <c r="Q206" s="23"/>
      <c r="R206" s="21">
        <f t="shared" si="31"/>
        <v>-50</v>
      </c>
      <c r="S206" s="22">
        <f t="shared" si="32"/>
        <v>-1</v>
      </c>
      <c r="T206" s="24"/>
      <c r="U206" s="42"/>
    </row>
    <row r="207" spans="2:21" x14ac:dyDescent="0.25">
      <c r="B207" s="9" t="s">
        <v>109</v>
      </c>
      <c r="C207" s="10">
        <v>0</v>
      </c>
      <c r="D207" s="10">
        <v>51</v>
      </c>
      <c r="E207" s="10">
        <v>52</v>
      </c>
      <c r="F207" s="10">
        <v>54</v>
      </c>
      <c r="G207" s="12">
        <v>0</v>
      </c>
      <c r="H207" s="50">
        <f t="shared" si="25"/>
        <v>157</v>
      </c>
      <c r="I207" s="21">
        <f t="shared" si="26"/>
        <v>51</v>
      </c>
      <c r="J207" s="22">
        <v>1</v>
      </c>
      <c r="K207" s="26"/>
      <c r="L207" s="21">
        <f t="shared" si="28"/>
        <v>1</v>
      </c>
      <c r="M207" s="22">
        <f t="shared" si="29"/>
        <v>1.9607843137254902E-2</v>
      </c>
      <c r="N207" s="26"/>
      <c r="O207" s="21">
        <f t="shared" si="30"/>
        <v>2</v>
      </c>
      <c r="P207" s="22">
        <f t="shared" si="33"/>
        <v>3.8461538461538464E-2</v>
      </c>
      <c r="Q207" s="23"/>
      <c r="R207" s="21">
        <f t="shared" si="31"/>
        <v>-54</v>
      </c>
      <c r="S207" s="22">
        <f t="shared" si="32"/>
        <v>-1</v>
      </c>
      <c r="T207" s="24"/>
      <c r="U207" s="42"/>
    </row>
    <row r="208" spans="2:21" x14ac:dyDescent="0.25">
      <c r="B208" s="9" t="s">
        <v>168</v>
      </c>
      <c r="C208" s="10">
        <v>0</v>
      </c>
      <c r="D208" s="10">
        <v>0</v>
      </c>
      <c r="E208" s="10">
        <v>423.75</v>
      </c>
      <c r="F208" s="10">
        <v>70.27</v>
      </c>
      <c r="G208" s="12">
        <v>0</v>
      </c>
      <c r="H208" s="50">
        <f t="shared" si="25"/>
        <v>494.02</v>
      </c>
      <c r="I208" s="21">
        <f t="shared" si="26"/>
        <v>0</v>
      </c>
      <c r="J208" s="22">
        <v>0</v>
      </c>
      <c r="K208" s="26"/>
      <c r="L208" s="21">
        <f t="shared" si="28"/>
        <v>423.75</v>
      </c>
      <c r="M208" s="22">
        <v>1</v>
      </c>
      <c r="N208" s="26"/>
      <c r="O208" s="21">
        <f t="shared" si="30"/>
        <v>-353.48</v>
      </c>
      <c r="P208" s="22">
        <f t="shared" si="33"/>
        <v>-0.83417109144542778</v>
      </c>
      <c r="Q208" s="23"/>
      <c r="R208" s="21">
        <f t="shared" si="31"/>
        <v>-70.27</v>
      </c>
      <c r="S208" s="22">
        <f t="shared" si="32"/>
        <v>-1</v>
      </c>
      <c r="T208" s="24"/>
      <c r="U208" s="42"/>
    </row>
    <row r="209" spans="2:21" x14ac:dyDescent="0.25">
      <c r="B209" s="9" t="s">
        <v>174</v>
      </c>
      <c r="C209" s="10">
        <v>0</v>
      </c>
      <c r="D209" s="10">
        <v>0</v>
      </c>
      <c r="E209" s="10">
        <v>100</v>
      </c>
      <c r="F209" s="10">
        <v>100</v>
      </c>
      <c r="G209" s="12">
        <v>0</v>
      </c>
      <c r="H209" s="50">
        <f t="shared" si="25"/>
        <v>200</v>
      </c>
      <c r="I209" s="21">
        <f t="shared" si="26"/>
        <v>0</v>
      </c>
      <c r="J209" s="22">
        <v>0</v>
      </c>
      <c r="K209" s="26"/>
      <c r="L209" s="21">
        <f t="shared" si="28"/>
        <v>100</v>
      </c>
      <c r="M209" s="22">
        <v>1</v>
      </c>
      <c r="N209" s="26"/>
      <c r="O209" s="21">
        <f t="shared" si="30"/>
        <v>0</v>
      </c>
      <c r="P209" s="22">
        <f t="shared" si="33"/>
        <v>0</v>
      </c>
      <c r="Q209" s="23"/>
      <c r="R209" s="21">
        <f t="shared" si="31"/>
        <v>-100</v>
      </c>
      <c r="S209" s="22">
        <f t="shared" si="32"/>
        <v>-1</v>
      </c>
      <c r="T209" s="24"/>
      <c r="U209" s="42"/>
    </row>
    <row r="210" spans="2:21" x14ac:dyDescent="0.25">
      <c r="B210" s="9" t="s">
        <v>195</v>
      </c>
      <c r="C210" s="10">
        <v>0</v>
      </c>
      <c r="D210" s="10">
        <v>0</v>
      </c>
      <c r="E210" s="10">
        <v>0</v>
      </c>
      <c r="F210" s="10">
        <v>107</v>
      </c>
      <c r="G210" s="12">
        <v>0</v>
      </c>
      <c r="H210" s="50">
        <f t="shared" si="25"/>
        <v>107</v>
      </c>
      <c r="I210" s="21">
        <f t="shared" si="26"/>
        <v>0</v>
      </c>
      <c r="J210" s="22">
        <v>0</v>
      </c>
      <c r="K210" s="26"/>
      <c r="L210" s="21">
        <f t="shared" si="28"/>
        <v>0</v>
      </c>
      <c r="M210" s="22">
        <v>0</v>
      </c>
      <c r="N210" s="26"/>
      <c r="O210" s="21">
        <f t="shared" si="30"/>
        <v>107</v>
      </c>
      <c r="P210" s="22">
        <v>1</v>
      </c>
      <c r="Q210" s="23"/>
      <c r="R210" s="21">
        <f t="shared" si="31"/>
        <v>-107</v>
      </c>
      <c r="S210" s="22">
        <f t="shared" si="32"/>
        <v>-1</v>
      </c>
      <c r="T210" s="24"/>
      <c r="U210" s="42"/>
    </row>
    <row r="211" spans="2:21" x14ac:dyDescent="0.25">
      <c r="B211" s="9" t="s">
        <v>193</v>
      </c>
      <c r="C211" s="10">
        <v>0</v>
      </c>
      <c r="D211" s="10">
        <v>0</v>
      </c>
      <c r="E211" s="10">
        <v>0</v>
      </c>
      <c r="F211" s="10">
        <v>140</v>
      </c>
      <c r="G211" s="12">
        <v>0</v>
      </c>
      <c r="H211" s="50">
        <f t="shared" si="25"/>
        <v>140</v>
      </c>
      <c r="I211" s="21">
        <f t="shared" si="26"/>
        <v>0</v>
      </c>
      <c r="J211" s="22">
        <v>0</v>
      </c>
      <c r="K211" s="26"/>
      <c r="L211" s="21">
        <f t="shared" si="28"/>
        <v>0</v>
      </c>
      <c r="M211" s="22">
        <v>0</v>
      </c>
      <c r="N211" s="26"/>
      <c r="O211" s="21">
        <f t="shared" si="30"/>
        <v>140</v>
      </c>
      <c r="P211" s="22">
        <v>1</v>
      </c>
      <c r="Q211" s="23"/>
      <c r="R211" s="21">
        <f t="shared" si="31"/>
        <v>-140</v>
      </c>
      <c r="S211" s="22">
        <f t="shared" si="32"/>
        <v>-1</v>
      </c>
      <c r="T211" s="24"/>
      <c r="U211" s="42"/>
    </row>
    <row r="212" spans="2:21" x14ac:dyDescent="0.25">
      <c r="B212" s="9" t="s">
        <v>209</v>
      </c>
      <c r="C212" s="10">
        <v>0</v>
      </c>
      <c r="D212" s="10">
        <v>0</v>
      </c>
      <c r="E212" s="10">
        <v>0</v>
      </c>
      <c r="F212" s="10">
        <v>140</v>
      </c>
      <c r="G212" s="12">
        <v>0</v>
      </c>
      <c r="H212" s="50">
        <f t="shared" si="25"/>
        <v>140</v>
      </c>
      <c r="I212" s="21">
        <f t="shared" si="26"/>
        <v>0</v>
      </c>
      <c r="J212" s="22">
        <v>0</v>
      </c>
      <c r="K212" s="26"/>
      <c r="L212" s="21">
        <f t="shared" si="28"/>
        <v>0</v>
      </c>
      <c r="M212" s="22">
        <v>0</v>
      </c>
      <c r="N212" s="26"/>
      <c r="O212" s="21">
        <f t="shared" si="30"/>
        <v>140</v>
      </c>
      <c r="P212" s="22">
        <v>1</v>
      </c>
      <c r="Q212" s="23"/>
      <c r="R212" s="21">
        <f t="shared" si="31"/>
        <v>-140</v>
      </c>
      <c r="S212" s="22">
        <f t="shared" si="32"/>
        <v>-1</v>
      </c>
      <c r="T212" s="24"/>
      <c r="U212" s="42"/>
    </row>
    <row r="213" spans="2:21" x14ac:dyDescent="0.25">
      <c r="B213" s="9" t="s">
        <v>186</v>
      </c>
      <c r="C213" s="10">
        <v>0</v>
      </c>
      <c r="D213" s="10">
        <v>0</v>
      </c>
      <c r="E213" s="10">
        <v>0</v>
      </c>
      <c r="F213" s="10">
        <v>180</v>
      </c>
      <c r="G213" s="12">
        <v>0</v>
      </c>
      <c r="H213" s="50">
        <f t="shared" si="25"/>
        <v>180</v>
      </c>
      <c r="I213" s="21">
        <f t="shared" si="26"/>
        <v>0</v>
      </c>
      <c r="J213" s="22">
        <v>0</v>
      </c>
      <c r="K213" s="26"/>
      <c r="L213" s="21">
        <f t="shared" si="28"/>
        <v>0</v>
      </c>
      <c r="M213" s="22">
        <v>0</v>
      </c>
      <c r="N213" s="26"/>
      <c r="O213" s="21">
        <f t="shared" si="30"/>
        <v>180</v>
      </c>
      <c r="P213" s="22">
        <v>1</v>
      </c>
      <c r="Q213" s="23"/>
      <c r="R213" s="21">
        <f t="shared" si="31"/>
        <v>-180</v>
      </c>
      <c r="S213" s="22">
        <f t="shared" si="32"/>
        <v>-1</v>
      </c>
      <c r="T213" s="24"/>
      <c r="U213" s="42"/>
    </row>
    <row r="214" spans="2:21" x14ac:dyDescent="0.25">
      <c r="B214" s="9" t="s">
        <v>208</v>
      </c>
      <c r="C214" s="10">
        <v>0</v>
      </c>
      <c r="D214" s="10">
        <v>0</v>
      </c>
      <c r="E214" s="10">
        <v>0</v>
      </c>
      <c r="F214" s="10">
        <v>200</v>
      </c>
      <c r="G214" s="12">
        <v>0</v>
      </c>
      <c r="H214" s="50">
        <f t="shared" si="25"/>
        <v>200</v>
      </c>
      <c r="I214" s="21">
        <f t="shared" si="26"/>
        <v>0</v>
      </c>
      <c r="J214" s="22">
        <v>0</v>
      </c>
      <c r="K214" s="26"/>
      <c r="L214" s="21">
        <f t="shared" si="28"/>
        <v>0</v>
      </c>
      <c r="M214" s="22">
        <v>0</v>
      </c>
      <c r="N214" s="26"/>
      <c r="O214" s="21">
        <f t="shared" si="30"/>
        <v>200</v>
      </c>
      <c r="P214" s="22">
        <v>1</v>
      </c>
      <c r="Q214" s="23"/>
      <c r="R214" s="21">
        <f t="shared" si="31"/>
        <v>-200</v>
      </c>
      <c r="S214" s="22">
        <f t="shared" si="32"/>
        <v>-1</v>
      </c>
      <c r="T214" s="24"/>
      <c r="U214" s="42"/>
    </row>
    <row r="215" spans="2:21" x14ac:dyDescent="0.25">
      <c r="B215" s="9" t="s">
        <v>196</v>
      </c>
      <c r="C215" s="10">
        <v>0</v>
      </c>
      <c r="D215" s="10">
        <v>0</v>
      </c>
      <c r="E215" s="10">
        <v>0</v>
      </c>
      <c r="F215" s="10">
        <v>220</v>
      </c>
      <c r="G215" s="12">
        <v>0</v>
      </c>
      <c r="H215" s="50">
        <f t="shared" si="25"/>
        <v>220</v>
      </c>
      <c r="I215" s="21">
        <f t="shared" si="26"/>
        <v>0</v>
      </c>
      <c r="J215" s="22">
        <v>0</v>
      </c>
      <c r="K215" s="26"/>
      <c r="L215" s="21">
        <f t="shared" si="28"/>
        <v>0</v>
      </c>
      <c r="M215" s="22">
        <v>0</v>
      </c>
      <c r="N215" s="26"/>
      <c r="O215" s="21">
        <f t="shared" si="30"/>
        <v>220</v>
      </c>
      <c r="P215" s="22">
        <v>1</v>
      </c>
      <c r="Q215" s="23"/>
      <c r="R215" s="21">
        <f t="shared" si="31"/>
        <v>-220</v>
      </c>
      <c r="S215" s="22">
        <f t="shared" si="32"/>
        <v>-1</v>
      </c>
      <c r="T215" s="24"/>
      <c r="U215" s="42"/>
    </row>
    <row r="216" spans="2:21" x14ac:dyDescent="0.25">
      <c r="B216" s="9" t="s">
        <v>119</v>
      </c>
      <c r="C216" s="10">
        <v>0</v>
      </c>
      <c r="D216" s="10">
        <v>1665.24</v>
      </c>
      <c r="E216" s="10">
        <v>0</v>
      </c>
      <c r="F216" s="10">
        <v>239.34</v>
      </c>
      <c r="G216" s="12">
        <v>0</v>
      </c>
      <c r="H216" s="50">
        <f t="shared" si="25"/>
        <v>1904.58</v>
      </c>
      <c r="I216" s="21">
        <f t="shared" si="26"/>
        <v>1665.24</v>
      </c>
      <c r="J216" s="22">
        <v>1</v>
      </c>
      <c r="K216" s="26"/>
      <c r="L216" s="21">
        <f t="shared" si="28"/>
        <v>-1665.24</v>
      </c>
      <c r="M216" s="22">
        <f t="shared" si="29"/>
        <v>-1</v>
      </c>
      <c r="N216" s="25"/>
      <c r="O216" s="21">
        <f t="shared" si="30"/>
        <v>239.34</v>
      </c>
      <c r="P216" s="22">
        <v>1</v>
      </c>
      <c r="Q216" s="23"/>
      <c r="R216" s="21">
        <f t="shared" si="31"/>
        <v>-239.34</v>
      </c>
      <c r="S216" s="22">
        <f t="shared" si="32"/>
        <v>-1</v>
      </c>
      <c r="T216" s="24"/>
      <c r="U216" s="42"/>
    </row>
    <row r="217" spans="2:21" x14ac:dyDescent="0.25">
      <c r="B217" s="9" t="s">
        <v>216</v>
      </c>
      <c r="C217" s="10">
        <v>0</v>
      </c>
      <c r="D217" s="10">
        <v>0</v>
      </c>
      <c r="E217" s="10">
        <v>0</v>
      </c>
      <c r="F217" s="10">
        <v>263.58</v>
      </c>
      <c r="G217" s="12">
        <v>0</v>
      </c>
      <c r="H217" s="50">
        <f t="shared" si="25"/>
        <v>263.58</v>
      </c>
      <c r="I217" s="21">
        <f t="shared" si="26"/>
        <v>0</v>
      </c>
      <c r="J217" s="22">
        <v>0</v>
      </c>
      <c r="K217" s="26"/>
      <c r="L217" s="21">
        <f t="shared" si="28"/>
        <v>0</v>
      </c>
      <c r="M217" s="22">
        <v>0</v>
      </c>
      <c r="N217" s="26"/>
      <c r="O217" s="21">
        <f t="shared" si="30"/>
        <v>263.58</v>
      </c>
      <c r="P217" s="22">
        <v>1</v>
      </c>
      <c r="Q217" s="23"/>
      <c r="R217" s="21">
        <f t="shared" si="31"/>
        <v>-263.58</v>
      </c>
      <c r="S217" s="22">
        <f t="shared" si="32"/>
        <v>-1</v>
      </c>
      <c r="T217" s="24"/>
      <c r="U217" s="42"/>
    </row>
    <row r="218" spans="2:21" x14ac:dyDescent="0.25">
      <c r="B218" s="9" t="s">
        <v>153</v>
      </c>
      <c r="C218" s="10">
        <v>0</v>
      </c>
      <c r="D218" s="10">
        <v>0</v>
      </c>
      <c r="E218" s="10">
        <v>3546.8500000000004</v>
      </c>
      <c r="F218" s="10">
        <v>349.99</v>
      </c>
      <c r="G218" s="12">
        <v>0</v>
      </c>
      <c r="H218" s="50">
        <f t="shared" si="25"/>
        <v>3896.84</v>
      </c>
      <c r="I218" s="21">
        <f t="shared" si="26"/>
        <v>0</v>
      </c>
      <c r="J218" s="22">
        <v>0</v>
      </c>
      <c r="K218" s="26"/>
      <c r="L218" s="21">
        <f t="shared" si="28"/>
        <v>3546.8500000000004</v>
      </c>
      <c r="M218" s="22">
        <v>1</v>
      </c>
      <c r="N218" s="25"/>
      <c r="O218" s="21">
        <f t="shared" si="30"/>
        <v>-3196.8600000000006</v>
      </c>
      <c r="P218" s="22">
        <f t="shared" si="33"/>
        <v>-0.90132370977064158</v>
      </c>
      <c r="Q218" s="23"/>
      <c r="R218" s="21">
        <f t="shared" si="31"/>
        <v>-349.99</v>
      </c>
      <c r="S218" s="22">
        <f t="shared" si="32"/>
        <v>-1</v>
      </c>
      <c r="T218" s="24"/>
      <c r="U218" s="42"/>
    </row>
    <row r="219" spans="2:21" x14ac:dyDescent="0.25">
      <c r="B219" s="9" t="s">
        <v>159</v>
      </c>
      <c r="C219" s="10">
        <v>0</v>
      </c>
      <c r="D219" s="10">
        <v>0</v>
      </c>
      <c r="E219" s="10">
        <v>395.81</v>
      </c>
      <c r="F219" s="10">
        <v>447.58</v>
      </c>
      <c r="G219" s="12">
        <v>0</v>
      </c>
      <c r="H219" s="50">
        <f t="shared" si="25"/>
        <v>843.39</v>
      </c>
      <c r="I219" s="21">
        <f t="shared" si="26"/>
        <v>0</v>
      </c>
      <c r="J219" s="22">
        <v>0</v>
      </c>
      <c r="K219" s="26"/>
      <c r="L219" s="21">
        <f t="shared" si="28"/>
        <v>395.81</v>
      </c>
      <c r="M219" s="22">
        <v>1</v>
      </c>
      <c r="N219" s="25"/>
      <c r="O219" s="21">
        <f t="shared" si="30"/>
        <v>51.769999999999982</v>
      </c>
      <c r="P219" s="22">
        <f t="shared" si="33"/>
        <v>0.13079507844672944</v>
      </c>
      <c r="Q219" s="23"/>
      <c r="R219" s="21">
        <f t="shared" si="31"/>
        <v>-447.58</v>
      </c>
      <c r="S219" s="22">
        <f t="shared" si="32"/>
        <v>-1</v>
      </c>
      <c r="T219" s="24"/>
      <c r="U219" s="42"/>
    </row>
    <row r="220" spans="2:21" x14ac:dyDescent="0.25">
      <c r="B220" s="9" t="s">
        <v>199</v>
      </c>
      <c r="C220" s="10">
        <v>0</v>
      </c>
      <c r="D220" s="10">
        <v>0</v>
      </c>
      <c r="E220" s="10">
        <v>0</v>
      </c>
      <c r="F220" s="10">
        <v>575</v>
      </c>
      <c r="G220" s="12">
        <v>0</v>
      </c>
      <c r="H220" s="50">
        <f t="shared" si="25"/>
        <v>575</v>
      </c>
      <c r="I220" s="21">
        <f t="shared" si="26"/>
        <v>0</v>
      </c>
      <c r="J220" s="22">
        <v>0</v>
      </c>
      <c r="K220" s="26"/>
      <c r="L220" s="21">
        <f t="shared" si="28"/>
        <v>0</v>
      </c>
      <c r="M220" s="22">
        <v>0</v>
      </c>
      <c r="N220" s="26"/>
      <c r="O220" s="21">
        <f t="shared" si="30"/>
        <v>575</v>
      </c>
      <c r="P220" s="22">
        <v>1</v>
      </c>
      <c r="Q220" s="23"/>
      <c r="R220" s="21">
        <f t="shared" si="31"/>
        <v>-575</v>
      </c>
      <c r="S220" s="22">
        <f t="shared" si="32"/>
        <v>-1</v>
      </c>
      <c r="T220" s="24"/>
      <c r="U220" s="42"/>
    </row>
    <row r="221" spans="2:21" x14ac:dyDescent="0.25">
      <c r="B221" s="9" t="s">
        <v>173</v>
      </c>
      <c r="C221" s="10">
        <v>0</v>
      </c>
      <c r="D221" s="10">
        <v>0</v>
      </c>
      <c r="E221" s="10">
        <v>1855.22</v>
      </c>
      <c r="F221" s="10">
        <v>796.78</v>
      </c>
      <c r="G221" s="12">
        <v>0</v>
      </c>
      <c r="H221" s="50">
        <f t="shared" si="25"/>
        <v>2652</v>
      </c>
      <c r="I221" s="21">
        <f t="shared" si="26"/>
        <v>0</v>
      </c>
      <c r="J221" s="22">
        <v>0</v>
      </c>
      <c r="K221" s="26"/>
      <c r="L221" s="21">
        <f t="shared" si="28"/>
        <v>1855.22</v>
      </c>
      <c r="M221" s="22">
        <v>1</v>
      </c>
      <c r="N221" s="25"/>
      <c r="O221" s="21">
        <f t="shared" si="30"/>
        <v>-1058.44</v>
      </c>
      <c r="P221" s="22">
        <f t="shared" si="33"/>
        <v>-0.57051993833615422</v>
      </c>
      <c r="Q221" s="23"/>
      <c r="R221" s="21">
        <f t="shared" si="31"/>
        <v>-796.78</v>
      </c>
      <c r="S221" s="22">
        <f t="shared" si="32"/>
        <v>-1</v>
      </c>
      <c r="T221" s="24"/>
      <c r="U221" s="42"/>
    </row>
    <row r="222" spans="2:21" x14ac:dyDescent="0.25">
      <c r="B222" s="9" t="s">
        <v>91</v>
      </c>
      <c r="C222" s="10">
        <v>4583.8500000000004</v>
      </c>
      <c r="D222" s="10">
        <v>1678.5</v>
      </c>
      <c r="E222" s="10">
        <v>917</v>
      </c>
      <c r="F222" s="10">
        <v>926.38</v>
      </c>
      <c r="G222" s="12">
        <v>0</v>
      </c>
      <c r="H222" s="50">
        <f t="shared" si="25"/>
        <v>8105.7300000000005</v>
      </c>
      <c r="I222" s="21">
        <f t="shared" si="26"/>
        <v>-2905.3500000000004</v>
      </c>
      <c r="J222" s="22">
        <f t="shared" si="27"/>
        <v>-0.63382309630550737</v>
      </c>
      <c r="K222" s="25"/>
      <c r="L222" s="21">
        <f t="shared" si="28"/>
        <v>-761.5</v>
      </c>
      <c r="M222" s="22">
        <f t="shared" si="29"/>
        <v>-0.45367887995233841</v>
      </c>
      <c r="N222" s="25"/>
      <c r="O222" s="21">
        <f t="shared" si="30"/>
        <v>9.3799999999999955</v>
      </c>
      <c r="P222" s="22">
        <f t="shared" si="33"/>
        <v>1.0229007633587781E-2</v>
      </c>
      <c r="Q222" s="23"/>
      <c r="R222" s="21">
        <f t="shared" si="31"/>
        <v>-926.38</v>
      </c>
      <c r="S222" s="22">
        <f t="shared" si="32"/>
        <v>-1</v>
      </c>
      <c r="T222" s="24"/>
      <c r="U222" s="42"/>
    </row>
    <row r="223" spans="2:21" x14ac:dyDescent="0.25">
      <c r="B223" s="9" t="s">
        <v>210</v>
      </c>
      <c r="C223" s="10">
        <v>0</v>
      </c>
      <c r="D223" s="10">
        <v>0</v>
      </c>
      <c r="E223" s="10">
        <v>0</v>
      </c>
      <c r="F223" s="10">
        <v>947</v>
      </c>
      <c r="G223" s="12">
        <v>0</v>
      </c>
      <c r="H223" s="50">
        <f t="shared" si="25"/>
        <v>947</v>
      </c>
      <c r="I223" s="21">
        <f t="shared" si="26"/>
        <v>0</v>
      </c>
      <c r="J223" s="22">
        <v>0</v>
      </c>
      <c r="K223" s="26"/>
      <c r="L223" s="21">
        <f t="shared" si="28"/>
        <v>0</v>
      </c>
      <c r="M223" s="22">
        <v>0</v>
      </c>
      <c r="N223" s="25"/>
      <c r="O223" s="21">
        <f t="shared" si="30"/>
        <v>947</v>
      </c>
      <c r="P223" s="22">
        <v>1</v>
      </c>
      <c r="Q223" s="23"/>
      <c r="R223" s="21">
        <f t="shared" si="31"/>
        <v>-947</v>
      </c>
      <c r="S223" s="22">
        <f t="shared" si="32"/>
        <v>-1</v>
      </c>
      <c r="T223" s="24"/>
      <c r="U223" s="42"/>
    </row>
    <row r="224" spans="2:21" x14ac:dyDescent="0.25">
      <c r="B224" s="9" t="s">
        <v>133</v>
      </c>
      <c r="C224" s="10">
        <v>0</v>
      </c>
      <c r="D224" s="10">
        <v>906.12</v>
      </c>
      <c r="E224" s="10">
        <v>0</v>
      </c>
      <c r="F224" s="10">
        <v>949.32</v>
      </c>
      <c r="G224" s="12">
        <v>0</v>
      </c>
      <c r="H224" s="50">
        <f t="shared" si="25"/>
        <v>1855.44</v>
      </c>
      <c r="I224" s="21">
        <f t="shared" si="26"/>
        <v>906.12</v>
      </c>
      <c r="J224" s="22">
        <v>1</v>
      </c>
      <c r="K224" s="26"/>
      <c r="L224" s="21">
        <f t="shared" si="28"/>
        <v>-906.12</v>
      </c>
      <c r="M224" s="22">
        <f t="shared" si="29"/>
        <v>-1</v>
      </c>
      <c r="N224" s="25"/>
      <c r="O224" s="21">
        <f t="shared" si="30"/>
        <v>949.32</v>
      </c>
      <c r="P224" s="22">
        <v>1</v>
      </c>
      <c r="Q224" s="23"/>
      <c r="R224" s="21">
        <f t="shared" si="31"/>
        <v>-949.32</v>
      </c>
      <c r="S224" s="22">
        <f t="shared" si="32"/>
        <v>-1</v>
      </c>
      <c r="T224" s="24"/>
      <c r="U224" s="42"/>
    </row>
    <row r="225" spans="2:21" x14ac:dyDescent="0.25">
      <c r="B225" s="9" t="s">
        <v>206</v>
      </c>
      <c r="C225" s="10">
        <v>0</v>
      </c>
      <c r="D225" s="10">
        <v>0</v>
      </c>
      <c r="E225" s="10">
        <v>0</v>
      </c>
      <c r="F225" s="10">
        <v>1000</v>
      </c>
      <c r="G225" s="12">
        <v>0</v>
      </c>
      <c r="H225" s="50">
        <f t="shared" si="25"/>
        <v>1000</v>
      </c>
      <c r="I225" s="21">
        <f t="shared" si="26"/>
        <v>0</v>
      </c>
      <c r="J225" s="22">
        <v>0</v>
      </c>
      <c r="K225" s="26"/>
      <c r="L225" s="21">
        <f t="shared" si="28"/>
        <v>0</v>
      </c>
      <c r="M225" s="22">
        <v>0</v>
      </c>
      <c r="N225" s="25"/>
      <c r="O225" s="21">
        <f t="shared" si="30"/>
        <v>1000</v>
      </c>
      <c r="P225" s="22">
        <v>1</v>
      </c>
      <c r="Q225" s="23"/>
      <c r="R225" s="21">
        <f t="shared" si="31"/>
        <v>-1000</v>
      </c>
      <c r="S225" s="22">
        <f t="shared" si="32"/>
        <v>-1</v>
      </c>
      <c r="T225" s="24"/>
      <c r="U225" s="42"/>
    </row>
    <row r="226" spans="2:21" x14ac:dyDescent="0.25">
      <c r="B226" s="9" t="s">
        <v>130</v>
      </c>
      <c r="C226" s="10">
        <v>0</v>
      </c>
      <c r="D226" s="10">
        <v>440</v>
      </c>
      <c r="E226" s="10">
        <v>1562</v>
      </c>
      <c r="F226" s="10">
        <v>1285.5</v>
      </c>
      <c r="G226" s="12">
        <v>0</v>
      </c>
      <c r="H226" s="50">
        <f t="shared" si="25"/>
        <v>3287.5</v>
      </c>
      <c r="I226" s="21">
        <f t="shared" si="26"/>
        <v>440</v>
      </c>
      <c r="J226" s="22">
        <v>1</v>
      </c>
      <c r="K226" s="26"/>
      <c r="L226" s="21">
        <f t="shared" si="28"/>
        <v>1122</v>
      </c>
      <c r="M226" s="22">
        <f t="shared" si="29"/>
        <v>2.5499999999999998</v>
      </c>
      <c r="N226" s="25"/>
      <c r="O226" s="21">
        <f t="shared" si="30"/>
        <v>-276.5</v>
      </c>
      <c r="P226" s="22">
        <f t="shared" si="33"/>
        <v>-0.17701664532650449</v>
      </c>
      <c r="Q226" s="23"/>
      <c r="R226" s="21">
        <f t="shared" si="31"/>
        <v>-1285.5</v>
      </c>
      <c r="S226" s="22">
        <f t="shared" si="32"/>
        <v>-1</v>
      </c>
      <c r="T226" s="24"/>
      <c r="U226" s="42"/>
    </row>
    <row r="227" spans="2:21" x14ac:dyDescent="0.25">
      <c r="B227" s="9" t="s">
        <v>127</v>
      </c>
      <c r="C227" s="10">
        <v>0</v>
      </c>
      <c r="D227" s="10">
        <v>1932.76</v>
      </c>
      <c r="E227" s="10">
        <v>0</v>
      </c>
      <c r="F227" s="10">
        <v>1298.8900000000001</v>
      </c>
      <c r="G227" s="12">
        <v>0</v>
      </c>
      <c r="H227" s="50">
        <f t="shared" si="25"/>
        <v>3231.65</v>
      </c>
      <c r="I227" s="21">
        <f t="shared" si="26"/>
        <v>1932.76</v>
      </c>
      <c r="J227" s="22">
        <v>1</v>
      </c>
      <c r="K227" s="26"/>
      <c r="L227" s="21">
        <f t="shared" si="28"/>
        <v>-1932.76</v>
      </c>
      <c r="M227" s="22">
        <f t="shared" si="29"/>
        <v>-1</v>
      </c>
      <c r="N227" s="25"/>
      <c r="O227" s="21">
        <f t="shared" si="30"/>
        <v>1298.8900000000001</v>
      </c>
      <c r="P227" s="22">
        <v>1</v>
      </c>
      <c r="Q227" s="23"/>
      <c r="R227" s="21">
        <f t="shared" si="31"/>
        <v>-1298.8900000000001</v>
      </c>
      <c r="S227" s="22">
        <f t="shared" si="32"/>
        <v>-1</v>
      </c>
      <c r="T227" s="24"/>
      <c r="U227" s="42"/>
    </row>
    <row r="228" spans="2:21" x14ac:dyDescent="0.25">
      <c r="B228" s="9" t="s">
        <v>188</v>
      </c>
      <c r="C228" s="10">
        <v>0</v>
      </c>
      <c r="D228" s="10">
        <v>0</v>
      </c>
      <c r="E228" s="10">
        <v>0</v>
      </c>
      <c r="F228" s="10">
        <v>1500</v>
      </c>
      <c r="G228" s="12">
        <v>0</v>
      </c>
      <c r="H228" s="50">
        <f t="shared" si="25"/>
        <v>1500</v>
      </c>
      <c r="I228" s="21">
        <f t="shared" si="26"/>
        <v>0</v>
      </c>
      <c r="J228" s="22">
        <v>0</v>
      </c>
      <c r="K228" s="26"/>
      <c r="L228" s="21">
        <f t="shared" si="28"/>
        <v>0</v>
      </c>
      <c r="M228" s="22">
        <v>0</v>
      </c>
      <c r="N228" s="25"/>
      <c r="O228" s="21">
        <f t="shared" si="30"/>
        <v>1500</v>
      </c>
      <c r="P228" s="22">
        <v>1</v>
      </c>
      <c r="Q228" s="23"/>
      <c r="R228" s="21">
        <f t="shared" si="31"/>
        <v>-1500</v>
      </c>
      <c r="S228" s="22">
        <f t="shared" si="32"/>
        <v>-1</v>
      </c>
      <c r="T228" s="24"/>
      <c r="U228" s="42"/>
    </row>
    <row r="229" spans="2:21" x14ac:dyDescent="0.25">
      <c r="B229" s="9" t="s">
        <v>180</v>
      </c>
      <c r="C229" s="10">
        <v>0</v>
      </c>
      <c r="D229" s="10">
        <v>0</v>
      </c>
      <c r="E229" s="10">
        <v>665.9</v>
      </c>
      <c r="F229" s="10">
        <v>1519.89</v>
      </c>
      <c r="G229" s="12">
        <v>0</v>
      </c>
      <c r="H229" s="50">
        <f t="shared" si="25"/>
        <v>2185.79</v>
      </c>
      <c r="I229" s="21">
        <f t="shared" si="26"/>
        <v>0</v>
      </c>
      <c r="J229" s="22">
        <v>0</v>
      </c>
      <c r="K229" s="26"/>
      <c r="L229" s="21">
        <f t="shared" si="28"/>
        <v>665.9</v>
      </c>
      <c r="M229" s="22">
        <v>1</v>
      </c>
      <c r="N229" s="25"/>
      <c r="O229" s="21">
        <f t="shared" si="30"/>
        <v>853.99000000000012</v>
      </c>
      <c r="P229" s="22">
        <f t="shared" si="33"/>
        <v>1.2824598288031239</v>
      </c>
      <c r="Q229" s="23"/>
      <c r="R229" s="21">
        <f t="shared" si="31"/>
        <v>-1519.89</v>
      </c>
      <c r="S229" s="22">
        <f t="shared" si="32"/>
        <v>-1</v>
      </c>
      <c r="T229" s="24"/>
      <c r="U229" s="42"/>
    </row>
    <row r="230" spans="2:21" x14ac:dyDescent="0.25">
      <c r="B230" s="9" t="s">
        <v>215</v>
      </c>
      <c r="C230" s="10">
        <v>0</v>
      </c>
      <c r="D230" s="10">
        <v>0</v>
      </c>
      <c r="E230" s="10">
        <v>0</v>
      </c>
      <c r="F230" s="10">
        <v>1675</v>
      </c>
      <c r="G230" s="12">
        <v>0</v>
      </c>
      <c r="H230" s="50">
        <f t="shared" si="25"/>
        <v>1675</v>
      </c>
      <c r="I230" s="21">
        <f t="shared" si="26"/>
        <v>0</v>
      </c>
      <c r="J230" s="22">
        <v>0</v>
      </c>
      <c r="K230" s="26"/>
      <c r="L230" s="21">
        <f t="shared" si="28"/>
        <v>0</v>
      </c>
      <c r="M230" s="22">
        <v>0</v>
      </c>
      <c r="N230" s="25"/>
      <c r="O230" s="21">
        <f t="shared" si="30"/>
        <v>1675</v>
      </c>
      <c r="P230" s="22">
        <v>1</v>
      </c>
      <c r="Q230" s="23"/>
      <c r="R230" s="21">
        <f t="shared" si="31"/>
        <v>-1675</v>
      </c>
      <c r="S230" s="22">
        <f t="shared" si="32"/>
        <v>-1</v>
      </c>
      <c r="T230" s="24"/>
      <c r="U230" s="42"/>
    </row>
    <row r="231" spans="2:21" x14ac:dyDescent="0.25">
      <c r="B231" s="9" t="s">
        <v>184</v>
      </c>
      <c r="C231" s="10">
        <v>0</v>
      </c>
      <c r="D231" s="10">
        <v>0</v>
      </c>
      <c r="E231" s="10">
        <v>600</v>
      </c>
      <c r="F231" s="10">
        <v>1805</v>
      </c>
      <c r="G231" s="12">
        <v>0</v>
      </c>
      <c r="H231" s="50">
        <f t="shared" si="25"/>
        <v>2405</v>
      </c>
      <c r="I231" s="21">
        <f t="shared" si="26"/>
        <v>0</v>
      </c>
      <c r="J231" s="22">
        <v>0</v>
      </c>
      <c r="K231" s="26"/>
      <c r="L231" s="21">
        <f t="shared" si="28"/>
        <v>600</v>
      </c>
      <c r="M231" s="22">
        <v>1</v>
      </c>
      <c r="N231" s="25"/>
      <c r="O231" s="21">
        <f t="shared" si="30"/>
        <v>1205</v>
      </c>
      <c r="P231" s="22">
        <f t="shared" si="33"/>
        <v>2.0083333333333333</v>
      </c>
      <c r="Q231" s="23"/>
      <c r="R231" s="21">
        <f t="shared" si="31"/>
        <v>-1805</v>
      </c>
      <c r="S231" s="22">
        <f t="shared" si="32"/>
        <v>-1</v>
      </c>
      <c r="T231" s="24"/>
      <c r="U231" s="42"/>
    </row>
    <row r="232" spans="2:21" x14ac:dyDescent="0.25">
      <c r="B232" s="9" t="s">
        <v>190</v>
      </c>
      <c r="C232" s="10">
        <v>0</v>
      </c>
      <c r="D232" s="10">
        <v>0</v>
      </c>
      <c r="E232" s="10">
        <v>0</v>
      </c>
      <c r="F232" s="10">
        <v>1900</v>
      </c>
      <c r="G232" s="12">
        <v>0</v>
      </c>
      <c r="H232" s="50">
        <f t="shared" si="25"/>
        <v>1900</v>
      </c>
      <c r="I232" s="21">
        <f t="shared" si="26"/>
        <v>0</v>
      </c>
      <c r="J232" s="22">
        <v>0</v>
      </c>
      <c r="K232" s="26"/>
      <c r="L232" s="21">
        <f t="shared" si="28"/>
        <v>0</v>
      </c>
      <c r="M232" s="22">
        <v>0</v>
      </c>
      <c r="N232" s="25"/>
      <c r="O232" s="21">
        <f t="shared" si="30"/>
        <v>1900</v>
      </c>
      <c r="P232" s="22">
        <v>1</v>
      </c>
      <c r="Q232" s="23"/>
      <c r="R232" s="21">
        <f t="shared" si="31"/>
        <v>-1900</v>
      </c>
      <c r="S232" s="22">
        <f t="shared" si="32"/>
        <v>-1</v>
      </c>
      <c r="T232" s="24"/>
      <c r="U232" s="42"/>
    </row>
    <row r="233" spans="2:21" x14ac:dyDescent="0.25">
      <c r="B233" s="9" t="s">
        <v>53</v>
      </c>
      <c r="C233" s="10">
        <v>36168.75</v>
      </c>
      <c r="D233" s="10">
        <v>0</v>
      </c>
      <c r="E233" s="10">
        <v>0</v>
      </c>
      <c r="F233" s="10">
        <v>2000</v>
      </c>
      <c r="G233" s="12">
        <v>0</v>
      </c>
      <c r="H233" s="50">
        <f t="shared" si="25"/>
        <v>38168.75</v>
      </c>
      <c r="I233" s="21">
        <f t="shared" si="26"/>
        <v>-36168.75</v>
      </c>
      <c r="J233" s="22">
        <f t="shared" si="27"/>
        <v>-1</v>
      </c>
      <c r="K233" s="25"/>
      <c r="L233" s="21">
        <f t="shared" si="28"/>
        <v>0</v>
      </c>
      <c r="M233" s="22">
        <v>0</v>
      </c>
      <c r="N233" s="25"/>
      <c r="O233" s="21">
        <f t="shared" si="30"/>
        <v>2000</v>
      </c>
      <c r="P233" s="22">
        <v>1</v>
      </c>
      <c r="Q233" s="23"/>
      <c r="R233" s="21">
        <f t="shared" si="31"/>
        <v>-2000</v>
      </c>
      <c r="S233" s="22">
        <f t="shared" si="32"/>
        <v>-1</v>
      </c>
      <c r="T233" s="24"/>
      <c r="U233" s="42"/>
    </row>
    <row r="234" spans="2:21" x14ac:dyDescent="0.25">
      <c r="B234" s="9" t="s">
        <v>67</v>
      </c>
      <c r="C234" s="10">
        <v>3923.7999999999997</v>
      </c>
      <c r="D234" s="10">
        <v>1515.6000000000001</v>
      </c>
      <c r="E234" s="10">
        <v>1789.68</v>
      </c>
      <c r="F234" s="10">
        <v>2400</v>
      </c>
      <c r="G234" s="12">
        <v>0</v>
      </c>
      <c r="H234" s="50">
        <f t="shared" si="25"/>
        <v>9629.08</v>
      </c>
      <c r="I234" s="21">
        <f t="shared" si="26"/>
        <v>-2408.1999999999998</v>
      </c>
      <c r="J234" s="22">
        <f t="shared" si="27"/>
        <v>-0.61374178092665277</v>
      </c>
      <c r="K234" s="25"/>
      <c r="L234" s="21">
        <f t="shared" si="28"/>
        <v>274.07999999999993</v>
      </c>
      <c r="M234" s="22">
        <f t="shared" si="29"/>
        <v>0.18083927157561355</v>
      </c>
      <c r="N234" s="25"/>
      <c r="O234" s="21">
        <f t="shared" si="30"/>
        <v>610.31999999999994</v>
      </c>
      <c r="P234" s="22">
        <f t="shared" si="33"/>
        <v>0.34102185865629603</v>
      </c>
      <c r="Q234" s="23"/>
      <c r="R234" s="21">
        <f t="shared" si="31"/>
        <v>-2400</v>
      </c>
      <c r="S234" s="22">
        <f t="shared" si="32"/>
        <v>-1</v>
      </c>
      <c r="T234" s="24"/>
      <c r="U234" s="42"/>
    </row>
    <row r="235" spans="2:21" x14ac:dyDescent="0.25">
      <c r="B235" s="9" t="s">
        <v>214</v>
      </c>
      <c r="C235" s="10">
        <v>0</v>
      </c>
      <c r="D235" s="10">
        <v>0</v>
      </c>
      <c r="E235" s="10">
        <v>0</v>
      </c>
      <c r="F235" s="10">
        <v>2413.13</v>
      </c>
      <c r="G235" s="12">
        <v>0</v>
      </c>
      <c r="H235" s="50">
        <f t="shared" si="25"/>
        <v>2413.13</v>
      </c>
      <c r="I235" s="21">
        <f t="shared" si="26"/>
        <v>0</v>
      </c>
      <c r="J235" s="22">
        <v>0</v>
      </c>
      <c r="K235" s="26"/>
      <c r="L235" s="21">
        <f t="shared" si="28"/>
        <v>0</v>
      </c>
      <c r="M235" s="22">
        <v>0</v>
      </c>
      <c r="N235" s="25"/>
      <c r="O235" s="21">
        <f t="shared" si="30"/>
        <v>2413.13</v>
      </c>
      <c r="P235" s="22">
        <v>1</v>
      </c>
      <c r="Q235" s="23"/>
      <c r="R235" s="21">
        <f t="shared" si="31"/>
        <v>-2413.13</v>
      </c>
      <c r="S235" s="22">
        <f t="shared" si="32"/>
        <v>-1</v>
      </c>
      <c r="T235" s="24"/>
      <c r="U235" s="42"/>
    </row>
    <row r="236" spans="2:21" x14ac:dyDescent="0.25">
      <c r="B236" s="9" t="s">
        <v>192</v>
      </c>
      <c r="C236" s="10">
        <v>0</v>
      </c>
      <c r="D236" s="10">
        <v>0</v>
      </c>
      <c r="E236" s="10">
        <v>0</v>
      </c>
      <c r="F236" s="10">
        <v>4500</v>
      </c>
      <c r="G236" s="12">
        <v>0</v>
      </c>
      <c r="H236" s="50">
        <f t="shared" si="25"/>
        <v>4500</v>
      </c>
      <c r="I236" s="21">
        <f t="shared" si="26"/>
        <v>0</v>
      </c>
      <c r="J236" s="22">
        <v>0</v>
      </c>
      <c r="K236" s="25"/>
      <c r="L236" s="21">
        <f t="shared" si="28"/>
        <v>0</v>
      </c>
      <c r="M236" s="22">
        <v>0</v>
      </c>
      <c r="N236" s="25"/>
      <c r="O236" s="21">
        <f t="shared" si="30"/>
        <v>4500</v>
      </c>
      <c r="P236" s="22">
        <v>1</v>
      </c>
      <c r="Q236" s="23"/>
      <c r="R236" s="21">
        <f t="shared" si="31"/>
        <v>-4500</v>
      </c>
      <c r="S236" s="22">
        <f t="shared" si="32"/>
        <v>-1</v>
      </c>
      <c r="T236" s="24"/>
      <c r="U236" s="42"/>
    </row>
    <row r="237" spans="2:21" ht="135" x14ac:dyDescent="0.25">
      <c r="B237" s="9" t="s">
        <v>121</v>
      </c>
      <c r="C237" s="11">
        <v>0</v>
      </c>
      <c r="D237" s="11">
        <v>12699.5</v>
      </c>
      <c r="E237" s="11">
        <v>113452.79</v>
      </c>
      <c r="F237" s="10">
        <v>5499.05</v>
      </c>
      <c r="G237" s="12">
        <v>0</v>
      </c>
      <c r="H237" s="50">
        <f t="shared" si="25"/>
        <v>131651.34</v>
      </c>
      <c r="I237" s="19">
        <f t="shared" si="26"/>
        <v>12699.5</v>
      </c>
      <c r="J237" s="20">
        <v>1</v>
      </c>
      <c r="K237" s="35" t="s">
        <v>258</v>
      </c>
      <c r="L237" s="19">
        <f t="shared" si="28"/>
        <v>100753.29</v>
      </c>
      <c r="M237" s="20">
        <f t="shared" si="29"/>
        <v>7.9336422693806838</v>
      </c>
      <c r="N237" s="35" t="s">
        <v>265</v>
      </c>
      <c r="O237" s="21">
        <f t="shared" si="30"/>
        <v>-107953.73999999999</v>
      </c>
      <c r="P237" s="22">
        <f t="shared" si="33"/>
        <v>-0.95153005933128654</v>
      </c>
      <c r="Q237" s="23"/>
      <c r="R237" s="21">
        <f t="shared" si="31"/>
        <v>-5499.05</v>
      </c>
      <c r="S237" s="22">
        <f t="shared" si="32"/>
        <v>-1</v>
      </c>
      <c r="T237" s="24"/>
      <c r="U237" s="43" t="s">
        <v>293</v>
      </c>
    </row>
    <row r="238" spans="2:21" x14ac:dyDescent="0.25">
      <c r="B238" s="9" t="s">
        <v>207</v>
      </c>
      <c r="C238" s="10">
        <v>0</v>
      </c>
      <c r="D238" s="10">
        <v>0</v>
      </c>
      <c r="E238" s="10">
        <v>0</v>
      </c>
      <c r="F238" s="10">
        <v>7200</v>
      </c>
      <c r="G238" s="12">
        <v>0</v>
      </c>
      <c r="H238" s="50">
        <f t="shared" si="25"/>
        <v>7200</v>
      </c>
      <c r="I238" s="21">
        <f t="shared" si="26"/>
        <v>0</v>
      </c>
      <c r="J238" s="22">
        <v>0</v>
      </c>
      <c r="K238" s="25"/>
      <c r="L238" s="21">
        <f t="shared" si="28"/>
        <v>0</v>
      </c>
      <c r="M238" s="22">
        <v>0</v>
      </c>
      <c r="N238" s="25"/>
      <c r="O238" s="21">
        <f t="shared" si="30"/>
        <v>7200</v>
      </c>
      <c r="P238" s="22">
        <v>1</v>
      </c>
      <c r="Q238" s="23"/>
      <c r="R238" s="21">
        <f t="shared" si="31"/>
        <v>-7200</v>
      </c>
      <c r="S238" s="22">
        <f t="shared" si="32"/>
        <v>-1</v>
      </c>
      <c r="T238" s="24"/>
      <c r="U238" s="42"/>
    </row>
    <row r="239" spans="2:21" x14ac:dyDescent="0.25">
      <c r="B239" s="9" t="s">
        <v>200</v>
      </c>
      <c r="C239" s="10">
        <v>0</v>
      </c>
      <c r="D239" s="10">
        <v>0</v>
      </c>
      <c r="E239" s="10">
        <v>0</v>
      </c>
      <c r="F239" s="10">
        <v>7219.96</v>
      </c>
      <c r="G239" s="12">
        <v>0</v>
      </c>
      <c r="H239" s="50">
        <f t="shared" si="25"/>
        <v>7219.96</v>
      </c>
      <c r="I239" s="21">
        <f t="shared" si="26"/>
        <v>0</v>
      </c>
      <c r="J239" s="22">
        <v>0</v>
      </c>
      <c r="K239" s="25"/>
      <c r="L239" s="21">
        <f t="shared" si="28"/>
        <v>0</v>
      </c>
      <c r="M239" s="22">
        <v>0</v>
      </c>
      <c r="N239" s="25"/>
      <c r="O239" s="21">
        <f t="shared" si="30"/>
        <v>7219.96</v>
      </c>
      <c r="P239" s="22">
        <v>1</v>
      </c>
      <c r="Q239" s="23"/>
      <c r="R239" s="21">
        <f t="shared" si="31"/>
        <v>-7219.96</v>
      </c>
      <c r="S239" s="22">
        <f t="shared" si="32"/>
        <v>-1</v>
      </c>
      <c r="T239" s="24"/>
      <c r="U239" s="42"/>
    </row>
    <row r="240" spans="2:21" x14ac:dyDescent="0.25">
      <c r="B240" s="9" t="s">
        <v>213</v>
      </c>
      <c r="C240" s="10">
        <v>0</v>
      </c>
      <c r="D240" s="10">
        <v>0</v>
      </c>
      <c r="E240" s="10">
        <v>0</v>
      </c>
      <c r="F240" s="10">
        <v>7494.5</v>
      </c>
      <c r="G240" s="12">
        <v>0</v>
      </c>
      <c r="H240" s="50">
        <f t="shared" si="25"/>
        <v>7494.5</v>
      </c>
      <c r="I240" s="21">
        <f t="shared" si="26"/>
        <v>0</v>
      </c>
      <c r="J240" s="22">
        <v>0</v>
      </c>
      <c r="K240" s="25"/>
      <c r="L240" s="21">
        <f t="shared" si="28"/>
        <v>0</v>
      </c>
      <c r="M240" s="22">
        <v>0</v>
      </c>
      <c r="N240" s="25"/>
      <c r="O240" s="21">
        <f t="shared" si="30"/>
        <v>7494.5</v>
      </c>
      <c r="P240" s="22">
        <v>1</v>
      </c>
      <c r="Q240" s="23"/>
      <c r="R240" s="21">
        <f t="shared" si="31"/>
        <v>-7494.5</v>
      </c>
      <c r="S240" s="22">
        <f t="shared" si="32"/>
        <v>-1</v>
      </c>
      <c r="T240" s="24"/>
      <c r="U240" s="42"/>
    </row>
    <row r="241" spans="2:21" x14ac:dyDescent="0.25">
      <c r="B241" s="9" t="s">
        <v>204</v>
      </c>
      <c r="C241" s="10">
        <v>0</v>
      </c>
      <c r="D241" s="10">
        <v>0</v>
      </c>
      <c r="E241" s="10">
        <v>0</v>
      </c>
      <c r="F241" s="10">
        <v>7854</v>
      </c>
      <c r="G241" s="12">
        <v>0</v>
      </c>
      <c r="H241" s="50">
        <f t="shared" si="25"/>
        <v>7854</v>
      </c>
      <c r="I241" s="21">
        <f t="shared" si="26"/>
        <v>0</v>
      </c>
      <c r="J241" s="22">
        <v>0</v>
      </c>
      <c r="K241" s="25"/>
      <c r="L241" s="21">
        <f t="shared" si="28"/>
        <v>0</v>
      </c>
      <c r="M241" s="22">
        <v>0</v>
      </c>
      <c r="N241" s="25"/>
      <c r="O241" s="21">
        <f t="shared" si="30"/>
        <v>7854</v>
      </c>
      <c r="P241" s="22">
        <v>1</v>
      </c>
      <c r="Q241" s="23"/>
      <c r="R241" s="21">
        <f t="shared" si="31"/>
        <v>-7854</v>
      </c>
      <c r="S241" s="22">
        <f t="shared" si="32"/>
        <v>-1</v>
      </c>
      <c r="T241" s="24"/>
      <c r="U241" s="42"/>
    </row>
    <row r="242" spans="2:21" x14ac:dyDescent="0.25">
      <c r="B242" s="9" t="s">
        <v>29</v>
      </c>
      <c r="C242" s="10">
        <v>2313.37</v>
      </c>
      <c r="D242" s="10">
        <v>0</v>
      </c>
      <c r="E242" s="10">
        <v>0</v>
      </c>
      <c r="F242" s="10">
        <v>9464.6</v>
      </c>
      <c r="G242" s="12">
        <v>0</v>
      </c>
      <c r="H242" s="50">
        <f t="shared" si="25"/>
        <v>11777.970000000001</v>
      </c>
      <c r="I242" s="21">
        <f t="shared" si="26"/>
        <v>-2313.37</v>
      </c>
      <c r="J242" s="22">
        <f t="shared" si="27"/>
        <v>-1</v>
      </c>
      <c r="K242" s="25"/>
      <c r="L242" s="21">
        <f t="shared" si="28"/>
        <v>0</v>
      </c>
      <c r="M242" s="22">
        <v>0</v>
      </c>
      <c r="N242" s="25"/>
      <c r="O242" s="21">
        <f t="shared" si="30"/>
        <v>9464.6</v>
      </c>
      <c r="P242" s="22">
        <v>1</v>
      </c>
      <c r="Q242" s="23"/>
      <c r="R242" s="21">
        <f t="shared" si="31"/>
        <v>-9464.6</v>
      </c>
      <c r="S242" s="22">
        <f t="shared" si="32"/>
        <v>-1</v>
      </c>
      <c r="T242" s="24"/>
      <c r="U242" s="42"/>
    </row>
    <row r="243" spans="2:21" ht="60" x14ac:dyDescent="0.25">
      <c r="B243" s="9" t="s">
        <v>194</v>
      </c>
      <c r="C243" s="10">
        <v>0</v>
      </c>
      <c r="D243" s="10">
        <v>0</v>
      </c>
      <c r="E243" s="11">
        <v>0</v>
      </c>
      <c r="F243" s="11">
        <v>21085</v>
      </c>
      <c r="G243" s="12">
        <v>0</v>
      </c>
      <c r="H243" s="50">
        <f t="shared" si="25"/>
        <v>21085</v>
      </c>
      <c r="I243" s="21">
        <f t="shared" si="26"/>
        <v>0</v>
      </c>
      <c r="J243" s="22">
        <v>0</v>
      </c>
      <c r="K243" s="25"/>
      <c r="L243" s="21">
        <f t="shared" si="28"/>
        <v>0</v>
      </c>
      <c r="M243" s="22">
        <v>0</v>
      </c>
      <c r="N243" s="25"/>
      <c r="O243" s="19">
        <f t="shared" si="30"/>
        <v>21085</v>
      </c>
      <c r="P243" s="20">
        <v>1</v>
      </c>
      <c r="Q243" s="33" t="s">
        <v>276</v>
      </c>
      <c r="R243" s="21">
        <f t="shared" si="31"/>
        <v>-21085</v>
      </c>
      <c r="S243" s="22">
        <f t="shared" si="32"/>
        <v>-1</v>
      </c>
      <c r="T243" s="24"/>
      <c r="U243" s="43" t="s">
        <v>288</v>
      </c>
    </row>
    <row r="244" spans="2:21" ht="60" x14ac:dyDescent="0.25">
      <c r="B244" s="9" t="s">
        <v>211</v>
      </c>
      <c r="C244" s="10">
        <v>0</v>
      </c>
      <c r="D244" s="10">
        <v>0</v>
      </c>
      <c r="E244" s="11">
        <v>0</v>
      </c>
      <c r="F244" s="11">
        <v>21168.15</v>
      </c>
      <c r="G244" s="12">
        <v>0</v>
      </c>
      <c r="H244" s="50">
        <f t="shared" si="25"/>
        <v>21168.15</v>
      </c>
      <c r="I244" s="21">
        <f t="shared" si="26"/>
        <v>0</v>
      </c>
      <c r="J244" s="22">
        <v>0</v>
      </c>
      <c r="K244" s="25"/>
      <c r="L244" s="21">
        <f t="shared" si="28"/>
        <v>0</v>
      </c>
      <c r="M244" s="22">
        <v>0</v>
      </c>
      <c r="N244" s="25"/>
      <c r="O244" s="19">
        <f t="shared" si="30"/>
        <v>21168.15</v>
      </c>
      <c r="P244" s="20">
        <v>1</v>
      </c>
      <c r="Q244" s="33" t="s">
        <v>275</v>
      </c>
      <c r="R244" s="21">
        <f t="shared" si="31"/>
        <v>-21168.15</v>
      </c>
      <c r="S244" s="22">
        <f t="shared" si="32"/>
        <v>-1</v>
      </c>
      <c r="T244" s="24"/>
      <c r="U244" s="43" t="s">
        <v>288</v>
      </c>
    </row>
    <row r="245" spans="2:21" ht="105" x14ac:dyDescent="0.25">
      <c r="B245" s="9" t="s">
        <v>191</v>
      </c>
      <c r="C245" s="10">
        <v>0</v>
      </c>
      <c r="D245" s="10">
        <v>0</v>
      </c>
      <c r="E245" s="11">
        <v>0</v>
      </c>
      <c r="F245" s="11">
        <v>98000</v>
      </c>
      <c r="G245" s="12">
        <v>0</v>
      </c>
      <c r="H245" s="50">
        <f t="shared" si="25"/>
        <v>98000</v>
      </c>
      <c r="I245" s="21">
        <f t="shared" si="26"/>
        <v>0</v>
      </c>
      <c r="J245" s="22">
        <v>0</v>
      </c>
      <c r="K245" s="25"/>
      <c r="L245" s="21">
        <f t="shared" si="28"/>
        <v>0</v>
      </c>
      <c r="M245" s="22">
        <v>0</v>
      </c>
      <c r="N245" s="25"/>
      <c r="O245" s="19">
        <f t="shared" si="30"/>
        <v>98000</v>
      </c>
      <c r="P245" s="20">
        <v>1</v>
      </c>
      <c r="Q245" s="33" t="s">
        <v>270</v>
      </c>
      <c r="R245" s="21">
        <f t="shared" si="31"/>
        <v>-98000</v>
      </c>
      <c r="S245" s="22">
        <f t="shared" si="32"/>
        <v>-1</v>
      </c>
      <c r="T245" s="24"/>
      <c r="U245" s="43" t="s">
        <v>294</v>
      </c>
    </row>
    <row r="246" spans="2:21" x14ac:dyDescent="0.25">
      <c r="B246" s="9" t="s">
        <v>236</v>
      </c>
      <c r="C246" s="10">
        <v>0</v>
      </c>
      <c r="D246" s="10">
        <v>0</v>
      </c>
      <c r="E246" s="10">
        <v>0</v>
      </c>
      <c r="F246" s="10">
        <v>0</v>
      </c>
      <c r="G246" s="12">
        <v>550</v>
      </c>
      <c r="H246" s="50">
        <f t="shared" si="25"/>
        <v>550</v>
      </c>
      <c r="I246" s="21">
        <f t="shared" si="26"/>
        <v>0</v>
      </c>
      <c r="J246" s="22">
        <v>0</v>
      </c>
      <c r="K246" s="26"/>
      <c r="L246" s="21">
        <f t="shared" si="28"/>
        <v>0</v>
      </c>
      <c r="M246" s="22">
        <v>0</v>
      </c>
      <c r="N246" s="26"/>
      <c r="O246" s="21">
        <f t="shared" si="30"/>
        <v>0</v>
      </c>
      <c r="P246" s="22">
        <v>0</v>
      </c>
      <c r="Q246" s="23"/>
      <c r="R246" s="21"/>
      <c r="S246" s="22"/>
      <c r="T246" s="24"/>
      <c r="U246" s="37"/>
    </row>
    <row r="247" spans="2:21" ht="15.75" thickBot="1" x14ac:dyDescent="0.3">
      <c r="B247" s="27" t="s">
        <v>231</v>
      </c>
      <c r="C247" s="28">
        <v>0</v>
      </c>
      <c r="D247" s="28">
        <v>0</v>
      </c>
      <c r="E247" s="28">
        <v>0</v>
      </c>
      <c r="F247" s="28">
        <v>0</v>
      </c>
      <c r="G247" s="29">
        <v>265.33999999999997</v>
      </c>
      <c r="H247" s="50">
        <f t="shared" si="25"/>
        <v>265.33999999999997</v>
      </c>
      <c r="I247" s="30"/>
      <c r="J247" s="31"/>
      <c r="K247" s="32"/>
      <c r="L247" s="30"/>
      <c r="M247" s="31"/>
      <c r="N247" s="32"/>
      <c r="O247" s="30"/>
      <c r="P247" s="31"/>
      <c r="Q247" s="32"/>
      <c r="R247" s="30"/>
      <c r="S247" s="31"/>
      <c r="T247" s="32"/>
      <c r="U247" s="36"/>
    </row>
    <row r="248" spans="2:21" ht="15.75" thickTop="1" x14ac:dyDescent="0.25"/>
  </sheetData>
  <autoFilter ref="B6:U247"/>
  <mergeCells count="4">
    <mergeCell ref="B1:N1"/>
    <mergeCell ref="B2:N2"/>
    <mergeCell ref="B3:N3"/>
    <mergeCell ref="B4:N4"/>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Vendor Trend</vt:lpstr>
      <vt:lpstr>TMB1580769195</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Villarreal, Beau (SAO)</dc:creator>
  <cp:lastModifiedBy>SAO</cp:lastModifiedBy>
  <dcterms:created xsi:type="dcterms:W3CDTF">2021-02-22T16:19:27Z</dcterms:created>
  <dcterms:modified xsi:type="dcterms:W3CDTF">2021-05-21T23:46:50Z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