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ik950\appdata\local\temp\tm_temp\TM_2\"/>
    </mc:Choice>
  </mc:AlternateContent>
  <xr:revisionPtr revIDLastSave="0" documentId="13_ncr:1_{22AEDC0B-3173-42FB-8A68-FB21F642AD14}" xr6:coauthVersionLast="47" xr6:coauthVersionMax="47" xr10:uidLastSave="{00000000-0000-0000-0000-000000000000}"/>
  <bookViews>
    <workbookView xWindow="28680" yWindow="-1815" windowWidth="29040" windowHeight="15840" xr2:uid="{7036171A-14C5-4F49-B840-0E35330423E1}"/>
  </bookViews>
  <sheets>
    <sheet name="Auditor's Notes" sheetId="22" r:id="rId1"/>
    <sheet name="Work Completed Apr22-Feb23" sheetId="18" r:id="rId2"/>
    <sheet name="CCR QA Apr22-Feb23" sheetId="19" r:id="rId3"/>
    <sheet name="Sup Screen QA Mar22-Feb23" sheetId="20" r:id="rId4"/>
  </sheets>
  <definedNames>
    <definedName name="TMB1096400282">'Work Completed Apr22-Feb23'!$E$1</definedName>
    <definedName name="TMB1200311545">'Auditor''s Notes'!$A$12</definedName>
    <definedName name="TMB1582331787">'Sup Screen QA Mar22-Feb23'!$W$1</definedName>
    <definedName name="TMB1754986299">'Work Completed Apr22-Feb23'!$L$3</definedName>
    <definedName name="TMB1758615822">'Work Completed Apr22-Feb23'!$G$30</definedName>
    <definedName name="TMB1779384282">'Sup Screen QA Mar22-Feb23'!$C$3</definedName>
    <definedName name="TMB1966705611">'Auditor''s Notes'!$A$8</definedName>
    <definedName name="TMB220062273">'Work Completed Apr22-Feb23'!$D$1</definedName>
    <definedName name="TMB289527549">'CCR QA Apr22-Feb23'!$D$16</definedName>
    <definedName name="TMB341884075">'Auditor''s Notes'!$L$10</definedName>
    <definedName name="TMB856752614">'Auditor''s Notes'!$L$10</definedName>
    <definedName name="TMP423582824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20" l="1"/>
  <c r="E14" i="20"/>
  <c r="F14" i="20"/>
  <c r="G14" i="20"/>
  <c r="H14" i="20"/>
  <c r="I14" i="20"/>
  <c r="J14" i="20"/>
  <c r="K14" i="20"/>
  <c r="L14" i="20"/>
  <c r="M14" i="20"/>
  <c r="N14" i="20"/>
  <c r="O14" i="20"/>
  <c r="P14" i="20"/>
  <c r="Q14" i="20"/>
  <c r="R14" i="20"/>
  <c r="S14" i="20"/>
  <c r="T14" i="20"/>
  <c r="U14" i="20"/>
  <c r="C14" i="20"/>
  <c r="M14" i="18"/>
  <c r="B17" i="20"/>
  <c r="B14" i="20"/>
  <c r="V13" i="20"/>
  <c r="W13" i="20" s="1"/>
  <c r="V12" i="20"/>
  <c r="W12" i="20" s="1"/>
  <c r="V11" i="20"/>
  <c r="W11" i="20" s="1"/>
  <c r="V10" i="20"/>
  <c r="W10" i="20" s="1"/>
  <c r="V9" i="20"/>
  <c r="W9" i="20" s="1"/>
  <c r="V8" i="20"/>
  <c r="W8" i="20" s="1"/>
  <c r="V7" i="20"/>
  <c r="W7" i="20" s="1"/>
  <c r="V6" i="20"/>
  <c r="W6" i="20" s="1"/>
  <c r="V5" i="20"/>
  <c r="W5" i="20" s="1"/>
  <c r="V4" i="20"/>
  <c r="W4" i="20" s="1"/>
  <c r="V3" i="20"/>
  <c r="W3" i="20" s="1"/>
  <c r="V2" i="20"/>
  <c r="O15" i="19"/>
  <c r="N15" i="19"/>
  <c r="M15" i="19"/>
  <c r="L15" i="19"/>
  <c r="K15" i="19"/>
  <c r="J15" i="19"/>
  <c r="I15" i="19"/>
  <c r="H15" i="19"/>
  <c r="G15" i="19"/>
  <c r="F15" i="19"/>
  <c r="E15" i="19"/>
  <c r="C15" i="19"/>
  <c r="B15" i="19"/>
  <c r="P13" i="19"/>
  <c r="D13" i="19"/>
  <c r="P12" i="19"/>
  <c r="D12" i="19"/>
  <c r="P11" i="19"/>
  <c r="D11" i="19"/>
  <c r="P10" i="19"/>
  <c r="D10" i="19"/>
  <c r="P9" i="19"/>
  <c r="D9" i="19"/>
  <c r="P8" i="19"/>
  <c r="D8" i="19"/>
  <c r="P7" i="19"/>
  <c r="D7" i="19"/>
  <c r="P6" i="19"/>
  <c r="D6" i="19"/>
  <c r="P5" i="19"/>
  <c r="D5" i="19"/>
  <c r="P4" i="19"/>
  <c r="D4" i="19"/>
  <c r="P3" i="19"/>
  <c r="D3" i="19"/>
  <c r="D3" i="18"/>
  <c r="D4" i="18"/>
  <c r="D5" i="18"/>
  <c r="D6" i="18"/>
  <c r="D7" i="18"/>
  <c r="D8" i="18"/>
  <c r="D9" i="18"/>
  <c r="D10" i="18"/>
  <c r="D11" i="18"/>
  <c r="D12" i="18"/>
  <c r="D13" i="18"/>
  <c r="L14" i="18"/>
  <c r="K14" i="18"/>
  <c r="J14" i="18"/>
  <c r="I14" i="18"/>
  <c r="H14" i="18"/>
  <c r="G14" i="18"/>
  <c r="F14" i="18"/>
  <c r="E14" i="18"/>
  <c r="C14" i="18"/>
  <c r="B14" i="18"/>
  <c r="V14" i="20" l="1"/>
  <c r="B19" i="20" s="1"/>
  <c r="W2" i="20"/>
  <c r="P15" i="19"/>
  <c r="C19" i="19"/>
  <c r="C17" i="19"/>
  <c r="B16" i="18"/>
  <c r="B17" i="18" s="1"/>
  <c r="D14" i="18" l="1"/>
</calcChain>
</file>

<file path=xl/sharedStrings.xml><?xml version="1.0" encoding="utf-8"?>
<sst xmlns="http://schemas.openxmlformats.org/spreadsheetml/2006/main" count="101" uniqueCount="88">
  <si>
    <t>PRISON CCR's</t>
  </si>
  <si>
    <t>FIELD CCR's</t>
  </si>
  <si>
    <t>Added Cause/CCR Update/Coversheet</t>
  </si>
  <si>
    <t>SCREENINGS (by prefix)</t>
  </si>
  <si>
    <t>Total CCR's</t>
  </si>
  <si>
    <t>FOS</t>
  </si>
  <si>
    <t>FOS Reviews</t>
  </si>
  <si>
    <t>SCREENING CHRONOS ENTERED</t>
  </si>
  <si>
    <t>SCREENING 2nd REVIEWS</t>
  </si>
  <si>
    <t>CCR 2nd REVIEWS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</si>
  <si>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</si>
  <si>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</si>
  <si>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</si>
  <si>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</si>
  <si>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</si>
  <si>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</si>
  <si>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</si>
  <si>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</si>
  <si>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</si>
  <si>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</si>
  <si>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</si>
  <si>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</si>
  <si>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DAYS WORKED</t>
  </si>
  <si>
    <t>Daily Average</t>
  </si>
  <si>
    <t>Total Packets</t>
  </si>
  <si>
    <t>Preston R</t>
  </si>
  <si>
    <t>Total Packets Reviewed</t>
  </si>
  <si>
    <t>Total Packets with Errors</t>
  </si>
  <si>
    <t>CRT Packet Accuracy</t>
  </si>
  <si>
    <t>Not Checking Current J&amp;S</t>
  </si>
  <si>
    <t>Cause Information</t>
  </si>
  <si>
    <t>Comparable</t>
  </si>
  <si>
    <t>DV Designation</t>
  </si>
  <si>
    <t>Enhancement  Anticipatory    Modifier</t>
  </si>
  <si>
    <t>Half Sheet Completion</t>
  </si>
  <si>
    <t>Subsections for Felony Assault/Theft/MalMisch</t>
  </si>
  <si>
    <t>Missed Enter/Prep</t>
  </si>
  <si>
    <t>Not deleting CCR prior to 12/15/17</t>
  </si>
  <si>
    <t>SOTAP</t>
  </si>
  <si>
    <t>Unnecessary Documents Added</t>
  </si>
  <si>
    <t>Total Errors</t>
  </si>
  <si>
    <t>Column13</t>
  </si>
  <si>
    <t>Column14</t>
  </si>
  <si>
    <t>Column15</t>
  </si>
  <si>
    <t>Column16</t>
  </si>
  <si>
    <t>Totals</t>
  </si>
  <si>
    <t>Total Year Accuracy</t>
  </si>
  <si>
    <t>Total Year Errors</t>
  </si>
  <si>
    <t>Correct</t>
  </si>
  <si>
    <t>Field vs Prison chrono</t>
  </si>
  <si>
    <t xml:space="preserve">Future </t>
  </si>
  <si>
    <t>Sentence structure</t>
  </si>
  <si>
    <t>Fail to Append</t>
  </si>
  <si>
    <t>ORP determination</t>
  </si>
  <si>
    <t>SO</t>
  </si>
  <si>
    <t>Reporting Instruct/detainer lang</t>
  </si>
  <si>
    <t>Missed Sent Altern</t>
  </si>
  <si>
    <t>CMS Review</t>
  </si>
  <si>
    <t>Chrono</t>
  </si>
  <si>
    <t>Header box</t>
  </si>
  <si>
    <t>Missed cause</t>
  </si>
  <si>
    <t>Revoke/Reclass</t>
  </si>
  <si>
    <t>wrong tool</t>
  </si>
  <si>
    <t>Fail to Check J&amp;S</t>
  </si>
  <si>
    <t>Already screened</t>
  </si>
  <si>
    <t>Repetitive DV Offense</t>
  </si>
  <si>
    <t>DV Pled &amp; proven</t>
  </si>
  <si>
    <t>total screen</t>
  </si>
  <si>
    <t>error rate%</t>
  </si>
  <si>
    <t>totals</t>
  </si>
  <si>
    <t>Records</t>
  </si>
  <si>
    <t>Year Total Error Rate</t>
  </si>
  <si>
    <t>Year Total Accuracy Rate</t>
  </si>
  <si>
    <t>Incorrect Determination</t>
  </si>
  <si>
    <t>DAYS POSSIBLE</t>
  </si>
  <si>
    <t>P/C:</t>
  </si>
  <si>
    <t>Source:</t>
  </si>
  <si>
    <t>Notes:</t>
  </si>
  <si>
    <t xml:space="preserve">To document Attachment 15 to the investigation report and clarify its role in the report. </t>
  </si>
  <si>
    <t>DoC investigation 23-1015 from Michelle Walker</t>
  </si>
  <si>
    <t xml:space="preserve">This attachment shows work statistics for only 2 months of the investigation's scope, but contains statistics for months before the investigation. </t>
  </si>
  <si>
    <t>This tab contains information about the number of cases the subject reviewed as part of his assigned work.</t>
  </si>
  <si>
    <t xml:space="preserve"> His position includes expectations that he complete 6 "CCRs" per day, on average. The investigation does not mention how many reviews he was required to perform per day.</t>
  </si>
  <si>
    <t>CCR QA</t>
  </si>
  <si>
    <t>SUP Screen</t>
  </si>
  <si>
    <t xml:space="preserve">This tab contains information about SUP activities. The investigation does not include expectations for the number of "SUP" to be completed. </t>
  </si>
  <si>
    <t>The "SUP" accuracy gives some qualitative information on how well the subject performed other assignments. SUP accuracy is expected at 95%.</t>
  </si>
  <si>
    <t xml:space="preserve">His performance expectation is to achieve 95% accuracy in CCRs. See page 5 in the investigation report.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</si>
</sst>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6" fillId="0" borderId="0" applyFont="0" applyFill="0" applyBorder="0" applyAlignment="0" applyProtection="0"/>
    <xf numFmtId="0" fontId="7" fillId="4" borderId="0" applyNumberFormat="0" applyBorder="0" applyAlignment="0" applyProtection="0"/>
    <xf numFmtId="0" fontId="8" fillId="5" borderId="0" applyNumberFormat="0" applyBorder="0" applyAlignment="0" applyProtection="0"/>
    <xf numFmtId="0" fontId="9" fillId="6" borderId="0" applyNumberFormat="0" applyBorder="0" applyAlignment="0" applyProtection="0"/>
  </cellStyleXfs>
  <cellXfs count="51">
    <xf numFmtId="0" fontId="0" fillId="0" borderId="0" xfId="0"/>
    <xf numFmtId="0" fontId="2" fillId="2" borderId="1" xfId="0" applyFont="1" applyFill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" fillId="0" borderId="0" xfId="0" applyFont="1"/>
    <xf numFmtId="0" fontId="3" fillId="0" borderId="0" xfId="0" applyFont="1"/>
    <xf numFmtId="0" fontId="4" fillId="0" borderId="0" xfId="0" applyFont="1"/>
    <xf numFmtId="0" fontId="2" fillId="2" borderId="1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17" fontId="3" fillId="0" borderId="0" xfId="0" applyNumberFormat="1" applyFont="1"/>
    <xf numFmtId="17" fontId="10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/>
    <xf numFmtId="0" fontId="0" fillId="0" borderId="2" xfId="0" applyBorder="1"/>
    <xf numFmtId="17" fontId="0" fillId="0" borderId="1" xfId="0" applyNumberFormat="1" applyBorder="1"/>
    <xf numFmtId="9" fontId="0" fillId="0" borderId="1" xfId="1" applyFont="1" applyBorder="1"/>
    <xf numFmtId="0" fontId="8" fillId="5" borderId="3" xfId="3" applyBorder="1"/>
    <xf numFmtId="0" fontId="8" fillId="5" borderId="1" xfId="3" applyBorder="1"/>
    <xf numFmtId="0" fontId="7" fillId="4" borderId="1" xfId="2" applyBorder="1"/>
    <xf numFmtId="9" fontId="7" fillId="4" borderId="1" xfId="1" applyFont="1" applyFill="1" applyBorder="1"/>
    <xf numFmtId="0" fontId="9" fillId="6" borderId="1" xfId="4" applyBorder="1" applyAlignment="1">
      <alignment wrapText="1"/>
    </xf>
    <xf numFmtId="9" fontId="9" fillId="6" borderId="1" xfId="1" applyFont="1" applyFill="1" applyBorder="1"/>
    <xf numFmtId="0" fontId="8" fillId="5" borderId="1" xfId="3" applyBorder="1" applyAlignment="1">
      <alignment wrapText="1"/>
    </xf>
    <xf numFmtId="14" fontId="11" fillId="0" borderId="1" xfId="0" applyNumberFormat="1" applyFont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3" fillId="7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10" fontId="0" fillId="0" borderId="1" xfId="0" applyNumberFormat="1" applyBorder="1" applyAlignment="1">
      <alignment horizontal="center"/>
    </xf>
    <xf numFmtId="17" fontId="0" fillId="8" borderId="1" xfId="0" applyNumberFormat="1" applyFill="1" applyBorder="1"/>
    <xf numFmtId="0" fontId="3" fillId="8" borderId="1" xfId="0" applyFont="1" applyFill="1" applyBorder="1" applyAlignment="1">
      <alignment horizontal="center" vertical="top"/>
    </xf>
    <xf numFmtId="0" fontId="0" fillId="8" borderId="1" xfId="0" applyFill="1" applyBorder="1" applyAlignment="1">
      <alignment horizontal="center"/>
    </xf>
    <xf numFmtId="10" fontId="0" fillId="8" borderId="1" xfId="0" applyNumberFormat="1" applyFill="1" applyBorder="1" applyAlignment="1">
      <alignment horizontal="center"/>
    </xf>
    <xf numFmtId="0" fontId="0" fillId="8" borderId="1" xfId="0" applyFill="1" applyBorder="1"/>
    <xf numFmtId="0" fontId="3" fillId="7" borderId="1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9" borderId="1" xfId="0" applyFill="1" applyBorder="1"/>
    <xf numFmtId="0" fontId="0" fillId="9" borderId="1" xfId="0" applyFill="1" applyBorder="1" applyAlignment="1">
      <alignment horizontal="center"/>
    </xf>
    <xf numFmtId="0" fontId="0" fillId="3" borderId="1" xfId="0" applyFill="1" applyBorder="1" applyAlignment="1">
      <alignment wrapText="1"/>
    </xf>
    <xf numFmtId="10" fontId="0" fillId="3" borderId="1" xfId="0" applyNumberFormat="1" applyFill="1" applyBorder="1" applyAlignment="1">
      <alignment horizontal="center"/>
    </xf>
    <xf numFmtId="2" fontId="0" fillId="0" borderId="0" xfId="0" applyNumberFormat="1"/>
    <xf numFmtId="1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4" fillId="2" borderId="0" xfId="0" applyFont="1" applyFill="1"/>
    <xf numFmtId="0" fontId="13" fillId="2" borderId="0" xfId="0" applyFont="1" applyFill="1"/>
    <xf numFmtId="0" fontId="0" fillId="2" borderId="0" xfId="0" applyFill="1"/>
  </cellXfs>
  <cellStyles count="5">
    <cellStyle name="Bad" xfId="3" builtinId="27"/>
    <cellStyle name="Good" xfId="2" builtinId="26"/>
    <cellStyle name="Neutral" xfId="4" builtinId="28"/>
    <cellStyle name="Normal" xfId="0" builtinId="0"/>
    <cellStyle name="Percent" xfId="1" builtinId="5"/>
  </cellStyles>
  <dxfs count="32"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tmlink://D0A350894618415E8EED85EE8EAD685B/D30C982AE0F64E5E8B136FA05E5B1E0B/" TargetMode="External"/><Relationship Id="rId2" Type="http://schemas.openxmlformats.org/officeDocument/2006/relationships/image" Target="../media/image1.png"/><Relationship Id="rId1" Type="http://schemas.openxmlformats.org/officeDocument/2006/relationships/hyperlink" Target="tmlink://4A288D2A4F894FBB91A316DC7AFA46D4/D30C982AE0F64E5E8B136FA05E5B1E0B/" TargetMode="External"/><Relationship Id="rId5" Type="http://schemas.openxmlformats.org/officeDocument/2006/relationships/image" Target="../media/image2.png"/><Relationship Id="rId4" Type="http://schemas.openxmlformats.org/officeDocument/2006/relationships/hyperlink" Target="tmlink://37B572C5366842A3BD3CE3DE87B9F55E/D30C982AE0F64E5E8B136FA05E5B1E0B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7</xdr:row>
      <xdr:rowOff>0</xdr:rowOff>
    </xdr:from>
    <xdr:to>
      <xdr:col>1</xdr:col>
      <xdr:colOff>9626</xdr:colOff>
      <xdr:row>7</xdr:row>
      <xdr:rowOff>181000</xdr:rowOff>
    </xdr:to>
    <xdr:pic>
      <xdr:nvPicPr>
        <xdr:cNvPr id="3" name="Picture 2" descr="B.2.2|xlsx|4A288D2A4F894FBB91A316DC7AFA46D4|5|2">
          <a:hlinkClick xmlns:r="http://schemas.openxmlformats.org/officeDocument/2006/relationships" r:id="rId1" tooltip="B.2.2"/>
          <a:extLst>
            <a:ext uri="{FF2B5EF4-FFF2-40B4-BE49-F238E27FC236}">
              <a16:creationId xmlns:a16="http://schemas.microsoft.com/office/drawing/2014/main" id="{AE888292-EE30-F492-8A7B-43881ACC107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143000"/>
          <a:ext cx="714475" cy="181000"/>
        </a:xfrm>
        <a:prstGeom prst="rect">
          <a:avLst/>
        </a:prstGeom>
        <a:solidFill>
          <a:schemeClr val="accent1">
            <a:alpha val="0"/>
          </a:schemeClr>
        </a:solidFill>
      </xdr:spPr>
    </xdr:pic>
    <xdr:clientData/>
  </xdr:twoCellAnchor>
  <xdr:twoCellAnchor editAs="oneCell">
    <xdr:from>
      <xdr:col>0</xdr:col>
      <xdr:colOff>1</xdr:colOff>
      <xdr:row>11</xdr:row>
      <xdr:rowOff>0</xdr:rowOff>
    </xdr:from>
    <xdr:to>
      <xdr:col>1</xdr:col>
      <xdr:colOff>9626</xdr:colOff>
      <xdr:row>11</xdr:row>
      <xdr:rowOff>181000</xdr:rowOff>
    </xdr:to>
    <xdr:pic>
      <xdr:nvPicPr>
        <xdr:cNvPr id="5" name="Picture 4" descr="B.2.2|xlsx|D0A350894618415E8EED85EE8EAD685B|5|2">
          <a:hlinkClick xmlns:r="http://schemas.openxmlformats.org/officeDocument/2006/relationships" r:id="rId3" tooltip="B.2.2"/>
          <a:extLst>
            <a:ext uri="{FF2B5EF4-FFF2-40B4-BE49-F238E27FC236}">
              <a16:creationId xmlns:a16="http://schemas.microsoft.com/office/drawing/2014/main" id="{0FFAD4C7-09FA-07F9-B842-6C2FD62AC24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905000"/>
          <a:ext cx="714475" cy="181000"/>
        </a:xfrm>
        <a:prstGeom prst="rect">
          <a:avLst/>
        </a:prstGeom>
        <a:solidFill>
          <a:schemeClr val="accent1">
            <a:alpha val="0"/>
          </a:schemeClr>
        </a:solidFill>
      </xdr:spPr>
    </xdr:pic>
    <xdr:clientData/>
  </xdr:twoCellAnchor>
  <xdr:twoCellAnchor editAs="oneCell">
    <xdr:from>
      <xdr:col>11</xdr:col>
      <xdr:colOff>1</xdr:colOff>
      <xdr:row>9</xdr:row>
      <xdr:rowOff>0</xdr:rowOff>
    </xdr:from>
    <xdr:to>
      <xdr:col>12</xdr:col>
      <xdr:colOff>104876</xdr:colOff>
      <xdr:row>9</xdr:row>
      <xdr:rowOff>181000</xdr:rowOff>
    </xdr:to>
    <xdr:pic>
      <xdr:nvPicPr>
        <xdr:cNvPr id="9" name="Picture 8" descr="B.2.1|pdf|37B572C5366842A3BD3CE3DE87B9F55E|5|4">
          <a:hlinkClick xmlns:r="http://schemas.openxmlformats.org/officeDocument/2006/relationships" r:id="rId4" tooltip="B.2.1"/>
          <a:extLst>
            <a:ext uri="{FF2B5EF4-FFF2-40B4-BE49-F238E27FC236}">
              <a16:creationId xmlns:a16="http://schemas.microsoft.com/office/drawing/2014/main" id="{EAF7258E-BC0A-77C6-2F5B-B26B890DC5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00851" y="1714500"/>
          <a:ext cx="714475" cy="181000"/>
        </a:xfrm>
        <a:prstGeom prst="rect">
          <a:avLst/>
        </a:prstGeom>
        <a:solidFill>
          <a:schemeClr val="accent1">
            <a:alpha val="0"/>
          </a:schemeClr>
        </a:solidFill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D91C00B-DA3A-4A58-BF53-CA2A0C4563B5}" name="Table8" displayName="Table8" ref="A2:M13" totalsRowShown="0" headerRowDxfId="31" dataDxfId="30">
  <autoFilter ref="A2:M13" xr:uid="{7D91C00B-DA3A-4A58-BF53-CA2A0C4563B5}"/>
  <tableColumns count="13">
    <tableColumn id="1" xr3:uid="{B1D18A08-67D4-4E24-9A76-AFAA16E265AE}" name="Column1" dataDxfId="29"/>
    <tableColumn id="2" xr3:uid="{61971A2C-76B3-404F-B905-B13141E3656A}" name="Column2" dataDxfId="28"/>
    <tableColumn id="3" xr3:uid="{9E22BB72-6517-43B9-BB09-B403F20AA402}" name="Column3" dataDxfId="27"/>
    <tableColumn id="4" xr3:uid="{B85E25E2-BC3C-43B3-9466-850E01FED357}" name="Column4" dataDxfId="26">
      <calculatedColumnFormula>SUM(B3:C3)</calculatedColumnFormula>
    </tableColumn>
    <tableColumn id="5" xr3:uid="{4AB034FC-C04A-4359-A753-E79787A8DBD2}" name="Column5" dataDxfId="25"/>
    <tableColumn id="6" xr3:uid="{4F1B7158-F3A5-4EC0-87B2-593F9CBA1B9F}" name="Column6" dataDxfId="24"/>
    <tableColumn id="7" xr3:uid="{AFC04341-825E-4768-A517-B22B0E6A0CE3}" name="Column7" dataDxfId="23"/>
    <tableColumn id="8" xr3:uid="{F0D500D1-CADA-4F96-BAAB-602BBA19AE4E}" name="Column8" dataDxfId="22"/>
    <tableColumn id="9" xr3:uid="{C6CA1E95-EBA6-4F6A-B608-F27B34FE11D7}" name="Column9" dataDxfId="21"/>
    <tableColumn id="10" xr3:uid="{26C61904-772B-4C3C-A7A9-3106D4A18D10}" name="Column10" dataDxfId="20"/>
    <tableColumn id="11" xr3:uid="{537C3EB3-4123-4D0A-9ED8-7B5C9C4E0282}" name="Column11" dataDxfId="19"/>
    <tableColumn id="13" xr3:uid="{D6BD8DE9-B1E5-4A51-AA7D-67D4286C0214}" name="Column12" dataDxfId="18"/>
    <tableColumn id="12" xr3:uid="{AA6D12DD-4D21-4A3C-B8C0-64554FDCA479}" name="Column13" dataDxfId="17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7DB37A2-E3C1-47FD-A627-DD91A7BFBA1A}" name="Table2681113" displayName="Table2681113" ref="A2:P13" totalsRowShown="0" headerRowDxfId="16">
  <autoFilter ref="A2:P13" xr:uid="{A7DB37A2-E3C1-47FD-A627-DD91A7BFBA1A}"/>
  <tableColumns count="16">
    <tableColumn id="1" xr3:uid="{58E12F93-3C29-489F-BF2B-4E99EB228A1B}" name="Column1" dataDxfId="15"/>
    <tableColumn id="2" xr3:uid="{A991DA4D-107D-4538-9C5A-FC8DBD563D7D}" name="Column2" dataDxfId="14"/>
    <tableColumn id="3" xr3:uid="{6EF3DAE9-781E-43B1-8354-6AE2AE472262}" name="Column3" dataDxfId="13"/>
    <tableColumn id="4" xr3:uid="{DD35E8F3-A242-4465-90A3-DB3C78CC7B8D}" name="Column4" dataDxfId="12" dataCellStyle="Percent">
      <calculatedColumnFormula>(C3/B3-1)/1*-1</calculatedColumnFormula>
    </tableColumn>
    <tableColumn id="5" xr3:uid="{94886531-5B5C-4BF8-A4BA-F4CDB2CEBFFD}" name="Column5" dataDxfId="11"/>
    <tableColumn id="6" xr3:uid="{5AE34A58-0824-4DB6-9CD6-C27CDF4F828D}" name="Column6" dataDxfId="10"/>
    <tableColumn id="7" xr3:uid="{D62994B1-10CE-4C68-B12F-8F6E7221732D}" name="Column7" dataDxfId="9"/>
    <tableColumn id="8" xr3:uid="{095D50BD-71CD-4A95-872E-CC88DBB88F39}" name="Column8" dataDxfId="8"/>
    <tableColumn id="9" xr3:uid="{46767F5A-EC8B-4055-B8FB-323BAEA3A48D}" name="Column9" dataDxfId="7"/>
    <tableColumn id="10" xr3:uid="{3094056A-CA26-4765-8B5D-5977565AF0C4}" name="Column10" dataDxfId="6"/>
    <tableColumn id="11" xr3:uid="{D68BFC60-5B12-4098-A66F-E41DD6B91190}" name="Column11" dataDxfId="5"/>
    <tableColumn id="12" xr3:uid="{C77E86BE-5EA2-4FD0-B7EF-9E7494A2B87B}" name="Column12" dataDxfId="4"/>
    <tableColumn id="13" xr3:uid="{696F0F8D-0B02-430B-B886-CB2A76D3FCFB}" name="Column13" dataDxfId="3"/>
    <tableColumn id="14" xr3:uid="{65759786-56C5-4DB1-850B-ADDDFF6D03DF}" name="Column14" dataDxfId="2"/>
    <tableColumn id="15" xr3:uid="{D2BB156D-34EC-4332-8C66-7B33A7146014}" name="Column15" dataDxfId="1"/>
    <tableColumn id="16" xr3:uid="{D74846B4-2A8C-49E7-9425-CB6E708D086C}" name="Column16" dataDxfId="0" dataCellStyle="Bad">
      <calculatedColumnFormula>SUM(E3:O3)</calculatedColumnFormula>
    </tableColumn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86B482-2F57-41B4-95C2-C0FCABC512D7}">
  <dimension ref="A1:AB46"/>
  <sheetViews>
    <sheetView tabSelected="1" workbookViewId="0">
      <selection activeCell="W8" sqref="W8"/>
    </sheetView>
  </sheetViews>
  <sheetFormatPr defaultRowHeight="15" x14ac:dyDescent="0.25"/>
  <cols>
    <col min="1" max="1" width="10.5703125" style="50" customWidth="1"/>
    <col min="2" max="2" width="9.140625" style="49"/>
    <col min="3" max="28" width="9.140625" style="50"/>
  </cols>
  <sheetData>
    <row r="1" spans="1:2" s="50" customFormat="1" x14ac:dyDescent="0.25">
      <c r="A1" s="48" t="s">
        <v>75</v>
      </c>
      <c r="B1" s="49" t="s">
        <v>78</v>
      </c>
    </row>
    <row r="2" spans="1:2" s="50" customFormat="1" x14ac:dyDescent="0.25">
      <c r="A2" s="48" t="s">
        <v>76</v>
      </c>
      <c r="B2" s="49" t="s">
        <v>79</v>
      </c>
    </row>
    <row r="3" spans="1:2" s="50" customFormat="1" x14ac:dyDescent="0.25">
      <c r="A3" s="49"/>
      <c r="B3" s="49"/>
    </row>
    <row r="4" spans="1:2" s="50" customFormat="1" x14ac:dyDescent="0.25">
      <c r="B4" s="49"/>
    </row>
    <row r="5" spans="1:2" s="50" customFormat="1" x14ac:dyDescent="0.25">
      <c r="A5" s="48" t="s">
        <v>77</v>
      </c>
      <c r="B5" s="49" t="s">
        <v>80</v>
      </c>
    </row>
    <row r="6" spans="1:2" s="50" customFormat="1" x14ac:dyDescent="0.25">
      <c r="A6" s="48"/>
      <c r="B6" s="49"/>
    </row>
    <row r="7" spans="1:2" s="50" customFormat="1" x14ac:dyDescent="0.25">
      <c r="A7" s="49" t="s">
        <v>83</v>
      </c>
      <c r="B7" s="49"/>
    </row>
    <row r="8" spans="1:2" s="50" customFormat="1" x14ac:dyDescent="0.25">
      <c r="A8" s="49"/>
      <c r="B8" s="49" t="s">
        <v>81</v>
      </c>
    </row>
    <row r="9" spans="1:2" s="50" customFormat="1" x14ac:dyDescent="0.25">
      <c r="A9" s="49"/>
      <c r="B9" s="49" t="s">
        <v>82</v>
      </c>
    </row>
    <row r="10" spans="1:2" s="50" customFormat="1" x14ac:dyDescent="0.25">
      <c r="A10" s="49"/>
      <c r="B10" s="49" t="s">
        <v>87</v>
      </c>
    </row>
    <row r="11" spans="1:2" s="50" customFormat="1" x14ac:dyDescent="0.25">
      <c r="A11" s="49" t="s">
        <v>84</v>
      </c>
      <c r="B11" s="49"/>
    </row>
    <row r="12" spans="1:2" s="50" customFormat="1" x14ac:dyDescent="0.25">
      <c r="B12" s="49" t="s">
        <v>85</v>
      </c>
    </row>
    <row r="13" spans="1:2" s="50" customFormat="1" x14ac:dyDescent="0.25">
      <c r="B13" s="49" t="s">
        <v>86</v>
      </c>
    </row>
    <row r="14" spans="1:2" s="50" customFormat="1" x14ac:dyDescent="0.25">
      <c r="B14" s="49"/>
    </row>
    <row r="15" spans="1:2" s="50" customFormat="1" x14ac:dyDescent="0.25">
      <c r="B15" s="49"/>
    </row>
    <row r="16" spans="1:2" s="50" customFormat="1" x14ac:dyDescent="0.25">
      <c r="B16" s="49"/>
    </row>
    <row r="17" spans="2:2" s="50" customFormat="1" x14ac:dyDescent="0.25">
      <c r="B17" s="49"/>
    </row>
    <row r="18" spans="2:2" s="50" customFormat="1" x14ac:dyDescent="0.25">
      <c r="B18" s="49"/>
    </row>
    <row r="19" spans="2:2" s="50" customFormat="1" x14ac:dyDescent="0.25">
      <c r="B19" s="49"/>
    </row>
    <row r="20" spans="2:2" s="50" customFormat="1" x14ac:dyDescent="0.25">
      <c r="B20" s="49"/>
    </row>
    <row r="21" spans="2:2" s="50" customFormat="1" x14ac:dyDescent="0.25">
      <c r="B21" s="49"/>
    </row>
    <row r="22" spans="2:2" s="50" customFormat="1" x14ac:dyDescent="0.25">
      <c r="B22" s="49"/>
    </row>
    <row r="23" spans="2:2" s="50" customFormat="1" x14ac:dyDescent="0.25">
      <c r="B23" s="49"/>
    </row>
    <row r="24" spans="2:2" s="50" customFormat="1" x14ac:dyDescent="0.25">
      <c r="B24" s="49"/>
    </row>
    <row r="25" spans="2:2" s="50" customFormat="1" x14ac:dyDescent="0.25">
      <c r="B25" s="49"/>
    </row>
    <row r="26" spans="2:2" s="50" customFormat="1" x14ac:dyDescent="0.25">
      <c r="B26" s="49"/>
    </row>
    <row r="27" spans="2:2" s="50" customFormat="1" x14ac:dyDescent="0.25">
      <c r="B27" s="49"/>
    </row>
    <row r="28" spans="2:2" s="50" customFormat="1" x14ac:dyDescent="0.25">
      <c r="B28" s="49"/>
    </row>
    <row r="29" spans="2:2" s="50" customFormat="1" x14ac:dyDescent="0.25">
      <c r="B29" s="49"/>
    </row>
    <row r="30" spans="2:2" s="50" customFormat="1" x14ac:dyDescent="0.25">
      <c r="B30" s="49"/>
    </row>
    <row r="31" spans="2:2" s="50" customFormat="1" x14ac:dyDescent="0.25">
      <c r="B31" s="49"/>
    </row>
    <row r="32" spans="2:2" s="50" customFormat="1" x14ac:dyDescent="0.25">
      <c r="B32" s="49"/>
    </row>
    <row r="33" spans="2:2" s="50" customFormat="1" x14ac:dyDescent="0.25">
      <c r="B33" s="49"/>
    </row>
    <row r="34" spans="2:2" s="50" customFormat="1" x14ac:dyDescent="0.25">
      <c r="B34" s="49"/>
    </row>
    <row r="35" spans="2:2" s="50" customFormat="1" x14ac:dyDescent="0.25">
      <c r="B35" s="49"/>
    </row>
    <row r="36" spans="2:2" s="50" customFormat="1" x14ac:dyDescent="0.25">
      <c r="B36" s="49"/>
    </row>
    <row r="37" spans="2:2" s="50" customFormat="1" x14ac:dyDescent="0.25">
      <c r="B37" s="49"/>
    </row>
    <row r="38" spans="2:2" s="50" customFormat="1" x14ac:dyDescent="0.25">
      <c r="B38" s="49"/>
    </row>
    <row r="39" spans="2:2" s="50" customFormat="1" x14ac:dyDescent="0.25">
      <c r="B39" s="49"/>
    </row>
    <row r="40" spans="2:2" s="50" customFormat="1" x14ac:dyDescent="0.25">
      <c r="B40" s="49"/>
    </row>
    <row r="41" spans="2:2" s="50" customFormat="1" x14ac:dyDescent="0.25">
      <c r="B41" s="49"/>
    </row>
    <row r="42" spans="2:2" s="50" customFormat="1" x14ac:dyDescent="0.25">
      <c r="B42" s="49"/>
    </row>
    <row r="43" spans="2:2" s="50" customFormat="1" x14ac:dyDescent="0.25">
      <c r="B43" s="49"/>
    </row>
    <row r="44" spans="2:2" s="50" customFormat="1" x14ac:dyDescent="0.25">
      <c r="B44" s="49"/>
    </row>
    <row r="45" spans="2:2" s="50" customFormat="1" x14ac:dyDescent="0.25">
      <c r="B45" s="49"/>
    </row>
    <row r="46" spans="2:2" s="50" customFormat="1" x14ac:dyDescent="0.25">
      <c r="B46" s="49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AC2F1-AA57-4802-B015-389DFC3A4738}">
  <dimension ref="A1:M17"/>
  <sheetViews>
    <sheetView zoomScale="90" zoomScaleNormal="90" workbookViewId="0">
      <selection activeCell="E1" sqref="E1"/>
    </sheetView>
  </sheetViews>
  <sheetFormatPr defaultRowHeight="15" x14ac:dyDescent="0.25"/>
  <cols>
    <col min="1" max="1" width="14.140625" customWidth="1"/>
    <col min="2" max="2" width="15.7109375" customWidth="1"/>
    <col min="3" max="4" width="14" customWidth="1"/>
    <col min="5" max="5" width="17.28515625" customWidth="1"/>
    <col min="6" max="7" width="12.7109375" customWidth="1"/>
    <col min="8" max="8" width="21.140625" customWidth="1"/>
    <col min="9" max="9" width="26.42578125" customWidth="1"/>
    <col min="10" max="11" width="23.28515625" customWidth="1"/>
    <col min="12" max="13" width="15.42578125" customWidth="1"/>
  </cols>
  <sheetData>
    <row r="1" spans="1:13" ht="73.150000000000006" customHeight="1" x14ac:dyDescent="0.25">
      <c r="A1" t="s">
        <v>25</v>
      </c>
      <c r="B1" s="1" t="s">
        <v>0</v>
      </c>
      <c r="C1" s="2" t="s">
        <v>1</v>
      </c>
      <c r="D1" s="2" t="s">
        <v>4</v>
      </c>
      <c r="E1" s="2" t="s">
        <v>9</v>
      </c>
      <c r="F1" s="2" t="s">
        <v>5</v>
      </c>
      <c r="G1" s="2" t="s">
        <v>6</v>
      </c>
      <c r="H1" s="3" t="s">
        <v>2</v>
      </c>
      <c r="I1" s="1" t="s">
        <v>3</v>
      </c>
      <c r="J1" s="7" t="s">
        <v>7</v>
      </c>
      <c r="K1" s="8" t="s">
        <v>8</v>
      </c>
      <c r="L1" s="8" t="s">
        <v>22</v>
      </c>
      <c r="M1" s="4" t="s">
        <v>74</v>
      </c>
    </row>
    <row r="2" spans="1:13" hidden="1" x14ac:dyDescent="0.25">
      <c r="A2" t="s">
        <v>10</v>
      </c>
      <c r="B2" s="5" t="s">
        <v>11</v>
      </c>
      <c r="C2" s="5" t="s">
        <v>12</v>
      </c>
      <c r="D2" s="6" t="s">
        <v>13</v>
      </c>
      <c r="E2" s="5" t="s">
        <v>14</v>
      </c>
      <c r="F2" s="5" t="s">
        <v>15</v>
      </c>
      <c r="G2" s="5" t="s">
        <v>16</v>
      </c>
      <c r="H2" s="5" t="s">
        <v>17</v>
      </c>
      <c r="I2" s="5" t="s">
        <v>18</v>
      </c>
      <c r="J2" s="5" t="s">
        <v>19</v>
      </c>
      <c r="K2" s="5" t="s">
        <v>20</v>
      </c>
      <c r="L2" s="5" t="s">
        <v>21</v>
      </c>
      <c r="M2" s="5" t="s">
        <v>41</v>
      </c>
    </row>
    <row r="3" spans="1:13" s="5" customFormat="1" x14ac:dyDescent="0.25">
      <c r="A3" s="9">
        <v>44652</v>
      </c>
      <c r="B3" s="5">
        <v>6</v>
      </c>
      <c r="C3" s="5">
        <v>37</v>
      </c>
      <c r="D3" s="6">
        <f t="shared" ref="D3:D13" si="0">SUM(B3:C3)</f>
        <v>43</v>
      </c>
      <c r="E3" s="5">
        <v>0</v>
      </c>
      <c r="F3" s="5">
        <v>20</v>
      </c>
      <c r="G3" s="5">
        <v>0</v>
      </c>
      <c r="H3" s="5">
        <v>0</v>
      </c>
      <c r="I3" s="5">
        <v>4</v>
      </c>
      <c r="J3" s="5">
        <v>65</v>
      </c>
      <c r="K3" s="5">
        <v>0</v>
      </c>
      <c r="L3" s="5">
        <v>20</v>
      </c>
      <c r="M3" s="5">
        <v>21</v>
      </c>
    </row>
    <row r="4" spans="1:13" x14ac:dyDescent="0.25">
      <c r="A4" s="9">
        <v>44682</v>
      </c>
      <c r="B4" s="5">
        <v>17</v>
      </c>
      <c r="C4" s="5">
        <v>14</v>
      </c>
      <c r="D4" s="6">
        <f t="shared" si="0"/>
        <v>31</v>
      </c>
      <c r="E4" s="5">
        <v>0</v>
      </c>
      <c r="F4" s="5">
        <v>20</v>
      </c>
      <c r="G4" s="5">
        <v>0</v>
      </c>
      <c r="H4" s="5">
        <v>6</v>
      </c>
      <c r="I4" s="5">
        <v>15</v>
      </c>
      <c r="J4" s="5">
        <v>57</v>
      </c>
      <c r="K4" s="5">
        <v>0</v>
      </c>
      <c r="L4" s="5">
        <v>16</v>
      </c>
      <c r="M4" s="5">
        <v>21</v>
      </c>
    </row>
    <row r="5" spans="1:13" s="5" customFormat="1" x14ac:dyDescent="0.25">
      <c r="A5" s="9">
        <v>44713</v>
      </c>
      <c r="B5" s="5">
        <v>28</v>
      </c>
      <c r="C5" s="5">
        <v>24</v>
      </c>
      <c r="D5" s="6">
        <f t="shared" si="0"/>
        <v>52</v>
      </c>
      <c r="E5" s="5">
        <v>0</v>
      </c>
      <c r="F5" s="5">
        <v>6</v>
      </c>
      <c r="G5" s="5">
        <v>0</v>
      </c>
      <c r="H5" s="5">
        <v>0</v>
      </c>
      <c r="I5" s="5">
        <v>24</v>
      </c>
      <c r="J5" s="5">
        <v>63</v>
      </c>
      <c r="K5" s="5">
        <v>0</v>
      </c>
      <c r="L5" s="5">
        <v>20</v>
      </c>
      <c r="M5" s="5">
        <v>21</v>
      </c>
    </row>
    <row r="6" spans="1:13" s="5" customFormat="1" x14ac:dyDescent="0.25">
      <c r="A6" s="9">
        <v>44743</v>
      </c>
      <c r="B6" s="5">
        <v>20</v>
      </c>
      <c r="C6" s="5">
        <v>44</v>
      </c>
      <c r="D6" s="6">
        <f t="shared" si="0"/>
        <v>64</v>
      </c>
      <c r="E6" s="5">
        <v>0</v>
      </c>
      <c r="F6" s="5">
        <v>19</v>
      </c>
      <c r="G6" s="5">
        <v>0</v>
      </c>
      <c r="H6" s="5">
        <v>0</v>
      </c>
      <c r="I6" s="5">
        <v>45</v>
      </c>
      <c r="J6" s="5">
        <v>38</v>
      </c>
      <c r="K6" s="5">
        <v>0</v>
      </c>
      <c r="L6" s="5">
        <v>18.600000000000001</v>
      </c>
      <c r="M6" s="5">
        <v>20</v>
      </c>
    </row>
    <row r="7" spans="1:13" s="5" customFormat="1" x14ac:dyDescent="0.25">
      <c r="A7" s="9">
        <v>44774</v>
      </c>
      <c r="B7" s="5">
        <v>54</v>
      </c>
      <c r="C7" s="5">
        <v>71</v>
      </c>
      <c r="D7" s="6">
        <f t="shared" si="0"/>
        <v>125</v>
      </c>
      <c r="E7" s="5">
        <v>0</v>
      </c>
      <c r="F7" s="5">
        <v>19</v>
      </c>
      <c r="G7" s="5">
        <v>0</v>
      </c>
      <c r="H7" s="5">
        <v>6</v>
      </c>
      <c r="I7" s="5">
        <v>100</v>
      </c>
      <c r="J7" s="5">
        <v>50</v>
      </c>
      <c r="K7" s="5">
        <v>0</v>
      </c>
      <c r="L7" s="5">
        <v>20.5</v>
      </c>
      <c r="M7" s="5">
        <v>23</v>
      </c>
    </row>
    <row r="8" spans="1:13" x14ac:dyDescent="0.25">
      <c r="A8" s="9">
        <v>44805</v>
      </c>
      <c r="B8" s="5">
        <v>36</v>
      </c>
      <c r="C8" s="5">
        <v>44</v>
      </c>
      <c r="D8" s="6">
        <f t="shared" si="0"/>
        <v>80</v>
      </c>
      <c r="E8" s="5">
        <v>0</v>
      </c>
      <c r="F8" s="5">
        <v>20</v>
      </c>
      <c r="G8" s="5">
        <v>4</v>
      </c>
      <c r="H8" s="5">
        <v>0</v>
      </c>
      <c r="I8" s="5">
        <v>63</v>
      </c>
      <c r="J8" s="5">
        <v>77</v>
      </c>
      <c r="K8" s="5">
        <v>0</v>
      </c>
      <c r="L8" s="5">
        <v>20</v>
      </c>
      <c r="M8" s="5">
        <v>21</v>
      </c>
    </row>
    <row r="9" spans="1:13" x14ac:dyDescent="0.25">
      <c r="A9" s="9">
        <v>44835</v>
      </c>
      <c r="B9" s="5">
        <v>65</v>
      </c>
      <c r="C9" s="5">
        <v>56</v>
      </c>
      <c r="D9" s="6">
        <f t="shared" si="0"/>
        <v>121</v>
      </c>
      <c r="E9" s="5">
        <v>0</v>
      </c>
      <c r="F9" s="5">
        <v>25</v>
      </c>
      <c r="G9" s="5">
        <v>7</v>
      </c>
      <c r="H9" s="5">
        <v>0</v>
      </c>
      <c r="I9" s="5">
        <v>149</v>
      </c>
      <c r="J9" s="5">
        <v>125</v>
      </c>
      <c r="K9" s="5">
        <v>0</v>
      </c>
      <c r="L9" s="5">
        <v>21</v>
      </c>
      <c r="M9" s="5">
        <v>21</v>
      </c>
    </row>
    <row r="10" spans="1:13" x14ac:dyDescent="0.25">
      <c r="A10" s="9">
        <v>44866</v>
      </c>
      <c r="B10" s="5">
        <v>26</v>
      </c>
      <c r="C10" s="5">
        <v>22</v>
      </c>
      <c r="D10" s="6">
        <f t="shared" si="0"/>
        <v>48</v>
      </c>
      <c r="E10" s="5">
        <v>0</v>
      </c>
      <c r="F10" s="5">
        <v>6</v>
      </c>
      <c r="G10" s="5">
        <v>2</v>
      </c>
      <c r="H10" s="5">
        <v>0</v>
      </c>
      <c r="I10" s="5">
        <v>34</v>
      </c>
      <c r="J10" s="5">
        <v>39</v>
      </c>
      <c r="K10" s="5">
        <v>0</v>
      </c>
      <c r="L10" s="5">
        <v>13</v>
      </c>
      <c r="M10" s="5">
        <v>20</v>
      </c>
    </row>
    <row r="11" spans="1:13" x14ac:dyDescent="0.25">
      <c r="A11" s="9">
        <v>44896</v>
      </c>
      <c r="B11" s="5">
        <v>4</v>
      </c>
      <c r="C11" s="5">
        <v>16</v>
      </c>
      <c r="D11" s="6">
        <f t="shared" si="0"/>
        <v>20</v>
      </c>
      <c r="E11" s="5">
        <v>0</v>
      </c>
      <c r="F11" s="5">
        <v>7</v>
      </c>
      <c r="G11" s="5">
        <v>1</v>
      </c>
      <c r="H11" s="5">
        <v>0</v>
      </c>
      <c r="I11" s="5">
        <v>41</v>
      </c>
      <c r="J11" s="5">
        <v>58</v>
      </c>
      <c r="K11" s="5">
        <v>0</v>
      </c>
      <c r="L11" s="5">
        <v>17.899999999999999</v>
      </c>
      <c r="M11" s="5">
        <v>21</v>
      </c>
    </row>
    <row r="12" spans="1:13" s="5" customFormat="1" x14ac:dyDescent="0.25">
      <c r="A12" s="9">
        <v>44927</v>
      </c>
      <c r="B12" s="5">
        <v>10</v>
      </c>
      <c r="C12" s="5">
        <v>9</v>
      </c>
      <c r="D12" s="6">
        <f t="shared" si="0"/>
        <v>19</v>
      </c>
      <c r="E12" s="5">
        <v>0</v>
      </c>
      <c r="F12" s="5">
        <v>11</v>
      </c>
      <c r="G12" s="5">
        <v>0</v>
      </c>
      <c r="H12" s="5">
        <v>0</v>
      </c>
      <c r="I12" s="5">
        <v>49</v>
      </c>
      <c r="J12" s="5">
        <v>30</v>
      </c>
      <c r="K12" s="5">
        <v>0</v>
      </c>
      <c r="L12" s="5">
        <v>19.399999999999999</v>
      </c>
      <c r="M12" s="5">
        <v>20</v>
      </c>
    </row>
    <row r="13" spans="1:13" s="5" customFormat="1" x14ac:dyDescent="0.25">
      <c r="A13" s="9">
        <v>44958</v>
      </c>
      <c r="B13" s="5">
        <v>7</v>
      </c>
      <c r="C13" s="5">
        <v>23</v>
      </c>
      <c r="D13" s="6">
        <f t="shared" si="0"/>
        <v>30</v>
      </c>
      <c r="E13" s="5">
        <v>0</v>
      </c>
      <c r="F13" s="5">
        <v>16</v>
      </c>
      <c r="G13" s="5">
        <v>0</v>
      </c>
      <c r="H13" s="5">
        <v>0</v>
      </c>
      <c r="I13" s="5">
        <v>115</v>
      </c>
      <c r="J13" s="5">
        <v>62</v>
      </c>
      <c r="K13" s="5">
        <v>0</v>
      </c>
      <c r="L13" s="5">
        <v>16.2</v>
      </c>
      <c r="M13" s="5">
        <v>19</v>
      </c>
    </row>
    <row r="14" spans="1:13" s="4" customFormat="1" x14ac:dyDescent="0.25">
      <c r="B14" s="4">
        <f t="shared" ref="B14:L14" si="1">SUM(B3:B13)</f>
        <v>273</v>
      </c>
      <c r="C14" s="4">
        <f t="shared" si="1"/>
        <v>360</v>
      </c>
      <c r="D14" s="4">
        <f t="shared" si="1"/>
        <v>633</v>
      </c>
      <c r="E14" s="4">
        <f t="shared" si="1"/>
        <v>0</v>
      </c>
      <c r="F14" s="4">
        <f t="shared" si="1"/>
        <v>169</v>
      </c>
      <c r="G14" s="4">
        <f t="shared" si="1"/>
        <v>14</v>
      </c>
      <c r="H14" s="4">
        <f t="shared" si="1"/>
        <v>12</v>
      </c>
      <c r="I14" s="4">
        <f t="shared" si="1"/>
        <v>639</v>
      </c>
      <c r="J14" s="4">
        <f t="shared" si="1"/>
        <v>664</v>
      </c>
      <c r="K14" s="4">
        <f t="shared" si="1"/>
        <v>0</v>
      </c>
      <c r="L14" s="4">
        <f t="shared" si="1"/>
        <v>202.6</v>
      </c>
      <c r="M14" s="4">
        <f>SUM(M3:M13)</f>
        <v>228</v>
      </c>
    </row>
    <row r="16" spans="1:13" x14ac:dyDescent="0.25">
      <c r="A16" s="4" t="s">
        <v>24</v>
      </c>
      <c r="B16">
        <f>SUM(B14:C14)</f>
        <v>633</v>
      </c>
    </row>
    <row r="17" spans="1:2" x14ac:dyDescent="0.25">
      <c r="A17" s="4" t="s">
        <v>23</v>
      </c>
      <c r="B17" s="45">
        <f>(B16/L14-C19)/1*1</f>
        <v>3.1243830207305034</v>
      </c>
    </row>
  </sheetData>
  <phoneticPr fontId="5" type="noConversion"/>
  <pageMargins left="0.7" right="0.7" top="0.75" bottom="0.75" header="0.3" footer="0.3"/>
  <pageSetup orientation="portrait" horizontalDpi="200" verticalDpi="200" r:id="rId1"/>
  <ignoredErrors>
    <ignoredError sqref="D3:D13" formulaRange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4FF3F-953E-454D-B832-7867968D8A4A}">
  <dimension ref="A1:Q19"/>
  <sheetViews>
    <sheetView workbookViewId="0">
      <selection activeCell="D16" sqref="D16"/>
    </sheetView>
  </sheetViews>
  <sheetFormatPr defaultRowHeight="15" x14ac:dyDescent="0.25"/>
  <cols>
    <col min="2" max="2" width="11" customWidth="1"/>
    <col min="5" max="5" width="10" customWidth="1"/>
    <col min="6" max="6" width="11.28515625" customWidth="1"/>
    <col min="7" max="7" width="12" customWidth="1"/>
    <col min="8" max="8" width="13.7109375" customWidth="1"/>
    <col min="9" max="9" width="13.42578125" customWidth="1"/>
    <col min="10" max="10" width="11.7109375" customWidth="1"/>
    <col min="11" max="11" width="12.7109375" customWidth="1"/>
    <col min="12" max="12" width="13.140625" customWidth="1"/>
    <col min="13" max="13" width="12.5703125" customWidth="1"/>
    <col min="15" max="15" width="13.28515625" customWidth="1"/>
  </cols>
  <sheetData>
    <row r="1" spans="1:17" ht="60.75" x14ac:dyDescent="0.3">
      <c r="A1" s="10"/>
      <c r="B1" s="11" t="s">
        <v>26</v>
      </c>
      <c r="C1" s="11" t="s">
        <v>27</v>
      </c>
      <c r="D1" s="11" t="s">
        <v>28</v>
      </c>
      <c r="E1" s="11" t="s">
        <v>29</v>
      </c>
      <c r="F1" s="11" t="s">
        <v>30</v>
      </c>
      <c r="G1" s="11" t="s">
        <v>31</v>
      </c>
      <c r="H1" s="11" t="s">
        <v>32</v>
      </c>
      <c r="I1" s="11" t="s">
        <v>33</v>
      </c>
      <c r="J1" s="11" t="s">
        <v>34</v>
      </c>
      <c r="K1" s="11" t="s">
        <v>35</v>
      </c>
      <c r="L1" s="11" t="s">
        <v>36</v>
      </c>
      <c r="M1" s="11" t="s">
        <v>37</v>
      </c>
      <c r="N1" s="11" t="s">
        <v>38</v>
      </c>
      <c r="O1" s="11" t="s">
        <v>39</v>
      </c>
      <c r="P1" s="12" t="s">
        <v>40</v>
      </c>
      <c r="Q1" s="12"/>
    </row>
    <row r="2" spans="1:17" hidden="1" x14ac:dyDescent="0.25">
      <c r="A2" s="13" t="s">
        <v>10</v>
      </c>
      <c r="B2" s="13" t="s">
        <v>11</v>
      </c>
      <c r="C2" s="13" t="s">
        <v>12</v>
      </c>
      <c r="D2" s="13" t="s">
        <v>13</v>
      </c>
      <c r="E2" s="13" t="s">
        <v>14</v>
      </c>
      <c r="F2" s="13" t="s">
        <v>15</v>
      </c>
      <c r="G2" s="13" t="s">
        <v>16</v>
      </c>
      <c r="H2" s="13" t="s">
        <v>17</v>
      </c>
      <c r="I2" s="13" t="s">
        <v>18</v>
      </c>
      <c r="J2" s="13" t="s">
        <v>19</v>
      </c>
      <c r="K2" s="13" t="s">
        <v>20</v>
      </c>
      <c r="L2" s="13" t="s">
        <v>21</v>
      </c>
      <c r="M2" s="13" t="s">
        <v>41</v>
      </c>
      <c r="N2" s="13" t="s">
        <v>42</v>
      </c>
      <c r="O2" s="13" t="s">
        <v>43</v>
      </c>
      <c r="P2" s="14" t="s">
        <v>44</v>
      </c>
    </row>
    <row r="3" spans="1:17" x14ac:dyDescent="0.25">
      <c r="A3" s="15">
        <v>44652</v>
      </c>
      <c r="B3" s="13">
        <v>24</v>
      </c>
      <c r="C3" s="13">
        <v>6</v>
      </c>
      <c r="D3" s="16">
        <f t="shared" ref="D3:D13" si="0">(C3/B3-1)/1*-1</f>
        <v>0.75</v>
      </c>
      <c r="E3" s="13"/>
      <c r="F3" s="13">
        <v>1</v>
      </c>
      <c r="G3" s="13"/>
      <c r="H3" s="13"/>
      <c r="I3" s="13"/>
      <c r="J3" s="13"/>
      <c r="K3" s="13"/>
      <c r="L3" s="13">
        <v>5</v>
      </c>
      <c r="M3" s="13"/>
      <c r="N3" s="13"/>
      <c r="O3" s="13"/>
      <c r="P3" s="17">
        <f t="shared" ref="P3:P13" si="1">SUM(E3:O3)</f>
        <v>6</v>
      </c>
    </row>
    <row r="4" spans="1:17" x14ac:dyDescent="0.25">
      <c r="A4" s="15">
        <v>44682</v>
      </c>
      <c r="B4" s="13">
        <v>11</v>
      </c>
      <c r="C4" s="13">
        <v>2</v>
      </c>
      <c r="D4" s="16">
        <f t="shared" si="0"/>
        <v>0.81818181818181812</v>
      </c>
      <c r="E4" s="13"/>
      <c r="F4" s="13"/>
      <c r="G4" s="13"/>
      <c r="H4" s="13"/>
      <c r="I4" s="13"/>
      <c r="J4" s="13"/>
      <c r="K4" s="13"/>
      <c r="L4" s="13">
        <v>2</v>
      </c>
      <c r="M4" s="13"/>
      <c r="N4" s="13"/>
      <c r="O4" s="13"/>
      <c r="P4" s="18">
        <f t="shared" si="1"/>
        <v>2</v>
      </c>
    </row>
    <row r="5" spans="1:17" x14ac:dyDescent="0.25">
      <c r="A5" s="15">
        <v>44713</v>
      </c>
      <c r="B5" s="13">
        <v>47</v>
      </c>
      <c r="C5" s="13">
        <v>5</v>
      </c>
      <c r="D5" s="16">
        <f t="shared" si="0"/>
        <v>0.8936170212765957</v>
      </c>
      <c r="E5" s="13"/>
      <c r="F5" s="13">
        <v>1</v>
      </c>
      <c r="G5" s="13"/>
      <c r="H5" s="13"/>
      <c r="I5" s="13"/>
      <c r="J5" s="13">
        <v>1</v>
      </c>
      <c r="K5" s="13"/>
      <c r="L5" s="13">
        <v>3</v>
      </c>
      <c r="M5" s="13"/>
      <c r="N5" s="13"/>
      <c r="O5" s="13"/>
      <c r="P5" s="18">
        <f t="shared" si="1"/>
        <v>5</v>
      </c>
    </row>
    <row r="6" spans="1:17" x14ac:dyDescent="0.25">
      <c r="A6" s="15">
        <v>44743</v>
      </c>
      <c r="B6" s="13">
        <v>38</v>
      </c>
      <c r="C6" s="13">
        <v>8</v>
      </c>
      <c r="D6" s="16">
        <f t="shared" si="0"/>
        <v>0.78947368421052633</v>
      </c>
      <c r="E6" s="13"/>
      <c r="F6" s="13">
        <v>9</v>
      </c>
      <c r="G6" s="13"/>
      <c r="H6" s="13">
        <v>1</v>
      </c>
      <c r="I6" s="13"/>
      <c r="J6" s="13"/>
      <c r="K6" s="13"/>
      <c r="L6" s="13">
        <v>1</v>
      </c>
      <c r="M6" s="13"/>
      <c r="N6" s="13"/>
      <c r="O6" s="13"/>
      <c r="P6" s="18">
        <f t="shared" si="1"/>
        <v>11</v>
      </c>
    </row>
    <row r="7" spans="1:17" x14ac:dyDescent="0.25">
      <c r="A7" s="15">
        <v>44774</v>
      </c>
      <c r="B7" s="13">
        <v>58</v>
      </c>
      <c r="C7" s="13">
        <v>17</v>
      </c>
      <c r="D7" s="16">
        <f t="shared" si="0"/>
        <v>0.7068965517241379</v>
      </c>
      <c r="E7" s="13"/>
      <c r="F7" s="13">
        <v>11</v>
      </c>
      <c r="G7" s="13"/>
      <c r="H7" s="13">
        <v>3</v>
      </c>
      <c r="I7" s="13"/>
      <c r="J7" s="13"/>
      <c r="K7" s="13"/>
      <c r="L7" s="13">
        <v>16</v>
      </c>
      <c r="M7" s="13"/>
      <c r="N7" s="13">
        <v>2</v>
      </c>
      <c r="O7" s="13"/>
      <c r="P7" s="18">
        <f t="shared" si="1"/>
        <v>32</v>
      </c>
    </row>
    <row r="8" spans="1:17" x14ac:dyDescent="0.25">
      <c r="A8" s="15">
        <v>44805</v>
      </c>
      <c r="B8" s="13">
        <v>54</v>
      </c>
      <c r="C8" s="13">
        <v>11</v>
      </c>
      <c r="D8" s="16">
        <f t="shared" si="0"/>
        <v>0.79629629629629628</v>
      </c>
      <c r="E8" s="13"/>
      <c r="F8" s="13">
        <v>16</v>
      </c>
      <c r="G8" s="13">
        <v>3</v>
      </c>
      <c r="H8" s="13">
        <v>2</v>
      </c>
      <c r="I8" s="13"/>
      <c r="J8" s="13"/>
      <c r="K8" s="13"/>
      <c r="L8" s="13">
        <v>8</v>
      </c>
      <c r="M8" s="13"/>
      <c r="N8" s="13"/>
      <c r="O8" s="13"/>
      <c r="P8" s="18">
        <f t="shared" si="1"/>
        <v>29</v>
      </c>
    </row>
    <row r="9" spans="1:17" x14ac:dyDescent="0.25">
      <c r="A9" s="15">
        <v>44835</v>
      </c>
      <c r="B9" s="13">
        <v>97</v>
      </c>
      <c r="C9" s="13">
        <v>11</v>
      </c>
      <c r="D9" s="16">
        <f t="shared" si="0"/>
        <v>0.88659793814432986</v>
      </c>
      <c r="E9" s="13"/>
      <c r="F9" s="13">
        <v>5</v>
      </c>
      <c r="G9" s="13">
        <v>1</v>
      </c>
      <c r="H9" s="13">
        <v>6</v>
      </c>
      <c r="I9" s="13">
        <v>1</v>
      </c>
      <c r="J9" s="13"/>
      <c r="K9" s="13"/>
      <c r="L9" s="13">
        <v>18</v>
      </c>
      <c r="M9" s="13"/>
      <c r="N9" s="13"/>
      <c r="O9" s="13"/>
      <c r="P9" s="18">
        <f t="shared" si="1"/>
        <v>31</v>
      </c>
    </row>
    <row r="10" spans="1:17" x14ac:dyDescent="0.25">
      <c r="A10" s="15">
        <v>44866</v>
      </c>
      <c r="B10" s="13">
        <v>57</v>
      </c>
      <c r="C10" s="13">
        <v>7</v>
      </c>
      <c r="D10" s="16">
        <f t="shared" si="0"/>
        <v>0.87719298245614041</v>
      </c>
      <c r="E10" s="13"/>
      <c r="F10" s="13">
        <v>3</v>
      </c>
      <c r="G10" s="13"/>
      <c r="H10" s="13">
        <v>1</v>
      </c>
      <c r="I10" s="13">
        <v>1</v>
      </c>
      <c r="J10" s="13"/>
      <c r="K10" s="13"/>
      <c r="L10" s="13">
        <v>3</v>
      </c>
      <c r="M10" s="13"/>
      <c r="N10" s="13">
        <v>1</v>
      </c>
      <c r="O10" s="13"/>
      <c r="P10" s="18">
        <f t="shared" si="1"/>
        <v>9</v>
      </c>
    </row>
    <row r="11" spans="1:17" x14ac:dyDescent="0.25">
      <c r="A11" s="15">
        <v>44896</v>
      </c>
      <c r="B11" s="13">
        <v>19</v>
      </c>
      <c r="C11" s="13">
        <v>1</v>
      </c>
      <c r="D11" s="16">
        <f t="shared" si="0"/>
        <v>0.94736842105263164</v>
      </c>
      <c r="E11" s="13"/>
      <c r="F11" s="13">
        <v>1</v>
      </c>
      <c r="G11" s="13"/>
      <c r="H11" s="13"/>
      <c r="I11" s="13"/>
      <c r="J11" s="13"/>
      <c r="K11" s="13"/>
      <c r="L11" s="13"/>
      <c r="M11" s="13"/>
      <c r="N11" s="13"/>
      <c r="O11" s="13"/>
      <c r="P11" s="18">
        <f t="shared" si="1"/>
        <v>1</v>
      </c>
    </row>
    <row r="12" spans="1:17" x14ac:dyDescent="0.25">
      <c r="A12" s="15">
        <v>44927</v>
      </c>
      <c r="B12" s="13">
        <v>20</v>
      </c>
      <c r="C12" s="13">
        <v>1</v>
      </c>
      <c r="D12" s="16">
        <f t="shared" si="0"/>
        <v>0.95</v>
      </c>
      <c r="E12" s="13"/>
      <c r="F12" s="13">
        <v>1</v>
      </c>
      <c r="G12" s="13"/>
      <c r="H12" s="13"/>
      <c r="I12" s="13"/>
      <c r="J12" s="13"/>
      <c r="K12" s="13"/>
      <c r="L12" s="13"/>
      <c r="M12" s="13"/>
      <c r="N12" s="13"/>
      <c r="O12" s="13"/>
      <c r="P12" s="18">
        <f t="shared" si="1"/>
        <v>1</v>
      </c>
    </row>
    <row r="13" spans="1:17" x14ac:dyDescent="0.25">
      <c r="A13" s="15">
        <v>44958</v>
      </c>
      <c r="B13" s="13">
        <v>23</v>
      </c>
      <c r="C13" s="13">
        <v>0</v>
      </c>
      <c r="D13" s="16">
        <f t="shared" si="0"/>
        <v>1</v>
      </c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8">
        <f t="shared" si="1"/>
        <v>0</v>
      </c>
    </row>
    <row r="15" spans="1:17" x14ac:dyDescent="0.25">
      <c r="A15" s="19" t="s">
        <v>45</v>
      </c>
      <c r="B15" s="19">
        <f>SUM(B3:B13)</f>
        <v>448</v>
      </c>
      <c r="C15" s="19">
        <f>SUM(C3:C13)</f>
        <v>69</v>
      </c>
      <c r="D15" s="20"/>
      <c r="E15" s="19">
        <f t="shared" ref="E15:P15" si="2">SUM(E3:E13)</f>
        <v>0</v>
      </c>
      <c r="F15" s="19">
        <f t="shared" si="2"/>
        <v>48</v>
      </c>
      <c r="G15" s="19">
        <f t="shared" si="2"/>
        <v>4</v>
      </c>
      <c r="H15" s="19">
        <f t="shared" si="2"/>
        <v>13</v>
      </c>
      <c r="I15" s="19">
        <f t="shared" si="2"/>
        <v>2</v>
      </c>
      <c r="J15" s="19">
        <f t="shared" si="2"/>
        <v>1</v>
      </c>
      <c r="K15" s="19">
        <f t="shared" si="2"/>
        <v>0</v>
      </c>
      <c r="L15" s="19">
        <f t="shared" si="2"/>
        <v>56</v>
      </c>
      <c r="M15" s="19">
        <f t="shared" si="2"/>
        <v>0</v>
      </c>
      <c r="N15" s="19">
        <f t="shared" si="2"/>
        <v>3</v>
      </c>
      <c r="O15" s="19">
        <f t="shared" si="2"/>
        <v>0</v>
      </c>
      <c r="P15" s="19">
        <f t="shared" si="2"/>
        <v>127</v>
      </c>
    </row>
    <row r="17" spans="2:3" ht="30" x14ac:dyDescent="0.25">
      <c r="B17" s="21" t="s">
        <v>46</v>
      </c>
      <c r="C17" s="22">
        <f>(C15/B15-1)/1*-1</f>
        <v>0.84598214285714279</v>
      </c>
    </row>
    <row r="19" spans="2:3" ht="30" x14ac:dyDescent="0.25">
      <c r="B19" s="23" t="s">
        <v>47</v>
      </c>
      <c r="C19" s="18">
        <f>SUM(P3:P13)</f>
        <v>127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6A728-F9D8-4F11-9CCD-60BC7600D34B}">
  <dimension ref="A1:W22"/>
  <sheetViews>
    <sheetView workbookViewId="0">
      <selection activeCell="K18" sqref="K18"/>
    </sheetView>
  </sheetViews>
  <sheetFormatPr defaultRowHeight="15" x14ac:dyDescent="0.25"/>
  <cols>
    <col min="1" max="1" width="12.85546875" customWidth="1"/>
    <col min="9" max="9" width="12.7109375" customWidth="1"/>
    <col min="15" max="15" width="13.28515625" customWidth="1"/>
    <col min="20" max="20" width="12" customWidth="1"/>
  </cols>
  <sheetData>
    <row r="1" spans="1:23" ht="45" x14ac:dyDescent="0.25">
      <c r="A1" s="24"/>
      <c r="B1" s="25" t="s">
        <v>48</v>
      </c>
      <c r="C1" s="26" t="s">
        <v>49</v>
      </c>
      <c r="D1" s="25" t="s">
        <v>50</v>
      </c>
      <c r="E1" s="27" t="s">
        <v>51</v>
      </c>
      <c r="F1" s="27" t="s">
        <v>52</v>
      </c>
      <c r="G1" s="26" t="s">
        <v>53</v>
      </c>
      <c r="H1" s="25" t="s">
        <v>54</v>
      </c>
      <c r="I1" s="26" t="s">
        <v>55</v>
      </c>
      <c r="J1" s="26" t="s">
        <v>56</v>
      </c>
      <c r="K1" s="26" t="s">
        <v>57</v>
      </c>
      <c r="L1" s="25" t="s">
        <v>58</v>
      </c>
      <c r="M1" s="26" t="s">
        <v>59</v>
      </c>
      <c r="N1" s="26" t="s">
        <v>60</v>
      </c>
      <c r="O1" s="26" t="s">
        <v>73</v>
      </c>
      <c r="P1" s="26" t="s">
        <v>61</v>
      </c>
      <c r="Q1" s="26" t="s">
        <v>62</v>
      </c>
      <c r="R1" s="26" t="s">
        <v>63</v>
      </c>
      <c r="S1" s="26" t="s">
        <v>64</v>
      </c>
      <c r="T1" s="26" t="s">
        <v>65</v>
      </c>
      <c r="U1" s="28" t="s">
        <v>66</v>
      </c>
      <c r="V1" s="26" t="s">
        <v>67</v>
      </c>
      <c r="W1" s="29" t="s">
        <v>68</v>
      </c>
    </row>
    <row r="2" spans="1:23" x14ac:dyDescent="0.25">
      <c r="A2" s="15">
        <v>44621</v>
      </c>
      <c r="B2" s="30">
        <v>14</v>
      </c>
      <c r="C2" s="31"/>
      <c r="D2" s="31">
        <v>1</v>
      </c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25">
        <f t="shared" ref="V2:V9" si="0">SUM(B2:U2)</f>
        <v>15</v>
      </c>
      <c r="W2" s="32">
        <f t="shared" ref="W2:W13" si="1">(B2/V2-1)/1*-1</f>
        <v>6.6666666666666652E-2</v>
      </c>
    </row>
    <row r="3" spans="1:23" x14ac:dyDescent="0.25">
      <c r="A3" s="33">
        <v>44652</v>
      </c>
      <c r="B3" s="30">
        <v>45</v>
      </c>
      <c r="C3" s="34"/>
      <c r="D3" s="34"/>
      <c r="E3" s="34">
        <v>1</v>
      </c>
      <c r="F3" s="34"/>
      <c r="G3" s="34"/>
      <c r="H3" s="34"/>
      <c r="I3" s="34"/>
      <c r="J3" s="34"/>
      <c r="K3" s="34"/>
      <c r="L3" s="34">
        <v>1</v>
      </c>
      <c r="M3" s="34"/>
      <c r="N3" s="34"/>
      <c r="O3" s="34">
        <v>3</v>
      </c>
      <c r="P3" s="34"/>
      <c r="Q3" s="34">
        <v>1</v>
      </c>
      <c r="R3" s="34"/>
      <c r="S3" s="34">
        <v>3</v>
      </c>
      <c r="T3" s="34">
        <v>1</v>
      </c>
      <c r="U3" s="34"/>
      <c r="V3" s="35">
        <f t="shared" si="0"/>
        <v>55</v>
      </c>
      <c r="W3" s="36">
        <f t="shared" si="1"/>
        <v>0.18181818181818177</v>
      </c>
    </row>
    <row r="4" spans="1:23" x14ac:dyDescent="0.25">
      <c r="A4" s="15">
        <v>44682</v>
      </c>
      <c r="B4" s="30">
        <v>55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>
        <v>3</v>
      </c>
      <c r="O4" s="31">
        <v>8</v>
      </c>
      <c r="P4" s="31"/>
      <c r="Q4" s="31"/>
      <c r="R4" s="31"/>
      <c r="S4" s="31"/>
      <c r="T4" s="31">
        <v>1</v>
      </c>
      <c r="U4" s="31">
        <v>1</v>
      </c>
      <c r="V4" s="25">
        <f t="shared" si="0"/>
        <v>68</v>
      </c>
      <c r="W4" s="32">
        <f>(B4/V4-1)/1*-1</f>
        <v>0.19117647058823528</v>
      </c>
    </row>
    <row r="5" spans="1:23" x14ac:dyDescent="0.25">
      <c r="A5" s="33">
        <v>44713</v>
      </c>
      <c r="B5" s="30">
        <v>84</v>
      </c>
      <c r="C5" s="34"/>
      <c r="D5" s="34"/>
      <c r="E5" s="34"/>
      <c r="F5" s="34">
        <v>3</v>
      </c>
      <c r="G5" s="34"/>
      <c r="H5" s="34"/>
      <c r="I5" s="34"/>
      <c r="J5" s="34"/>
      <c r="K5" s="34"/>
      <c r="L5" s="34">
        <v>8</v>
      </c>
      <c r="M5" s="34">
        <v>2</v>
      </c>
      <c r="N5" s="34"/>
      <c r="O5" s="34"/>
      <c r="P5" s="34"/>
      <c r="Q5" s="34">
        <v>8</v>
      </c>
      <c r="R5" s="34"/>
      <c r="S5" s="34"/>
      <c r="T5" s="34"/>
      <c r="U5" s="34"/>
      <c r="V5" s="35">
        <f t="shared" si="0"/>
        <v>105</v>
      </c>
      <c r="W5" s="36">
        <f t="shared" si="1"/>
        <v>0.19999999999999996</v>
      </c>
    </row>
    <row r="6" spans="1:23" x14ac:dyDescent="0.25">
      <c r="A6" s="15">
        <v>44743</v>
      </c>
      <c r="B6" s="30">
        <v>34</v>
      </c>
      <c r="C6" s="31"/>
      <c r="D6" s="31"/>
      <c r="E6" s="31"/>
      <c r="F6" s="31">
        <v>1</v>
      </c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25">
        <f t="shared" si="0"/>
        <v>35</v>
      </c>
      <c r="W6" s="32">
        <f t="shared" si="1"/>
        <v>2.8571428571428581E-2</v>
      </c>
    </row>
    <row r="7" spans="1:23" x14ac:dyDescent="0.25">
      <c r="A7" s="15">
        <v>44774</v>
      </c>
      <c r="B7" s="30">
        <v>98</v>
      </c>
      <c r="C7" s="31"/>
      <c r="D7" s="31"/>
      <c r="E7" s="31"/>
      <c r="F7" s="31">
        <v>1</v>
      </c>
      <c r="G7" s="31"/>
      <c r="H7" s="31"/>
      <c r="I7" s="31"/>
      <c r="J7" s="31"/>
      <c r="K7" s="31"/>
      <c r="L7" s="31">
        <v>2</v>
      </c>
      <c r="M7" s="31"/>
      <c r="N7" s="31"/>
      <c r="O7" s="31"/>
      <c r="P7" s="31"/>
      <c r="Q7" s="31">
        <v>3</v>
      </c>
      <c r="R7" s="31"/>
      <c r="S7" s="31">
        <v>1</v>
      </c>
      <c r="T7" s="31">
        <v>2</v>
      </c>
      <c r="U7" s="31"/>
      <c r="V7" s="25">
        <f t="shared" si="0"/>
        <v>107</v>
      </c>
      <c r="W7" s="32">
        <f t="shared" si="1"/>
        <v>8.411214953271029E-2</v>
      </c>
    </row>
    <row r="8" spans="1:23" x14ac:dyDescent="0.25">
      <c r="A8" s="15">
        <v>44805</v>
      </c>
      <c r="B8" s="30">
        <v>90</v>
      </c>
      <c r="C8" s="31"/>
      <c r="D8" s="31"/>
      <c r="E8" s="31"/>
      <c r="F8" s="31"/>
      <c r="G8" s="31"/>
      <c r="H8" s="31"/>
      <c r="I8" s="31"/>
      <c r="J8" s="31"/>
      <c r="K8" s="31">
        <v>1</v>
      </c>
      <c r="L8" s="31">
        <v>2</v>
      </c>
      <c r="M8" s="31"/>
      <c r="N8" s="31">
        <v>2</v>
      </c>
      <c r="O8" s="31"/>
      <c r="P8" s="31"/>
      <c r="Q8" s="31">
        <v>1</v>
      </c>
      <c r="R8" s="31"/>
      <c r="S8" s="31"/>
      <c r="T8" s="31"/>
      <c r="U8" s="31"/>
      <c r="V8" s="25">
        <f t="shared" si="0"/>
        <v>96</v>
      </c>
      <c r="W8" s="32">
        <f>(B8/V8-1)/1*-1</f>
        <v>6.25E-2</v>
      </c>
    </row>
    <row r="9" spans="1:23" x14ac:dyDescent="0.25">
      <c r="A9" s="15">
        <v>44835</v>
      </c>
      <c r="B9" s="30">
        <v>99</v>
      </c>
      <c r="C9" s="31"/>
      <c r="D9" s="31"/>
      <c r="E9" s="31"/>
      <c r="F9" s="31">
        <v>2</v>
      </c>
      <c r="G9" s="31"/>
      <c r="H9" s="31"/>
      <c r="I9" s="31"/>
      <c r="J9" s="31"/>
      <c r="K9" s="31"/>
      <c r="L9" s="31">
        <v>1</v>
      </c>
      <c r="M9" s="31">
        <v>1</v>
      </c>
      <c r="N9" s="31">
        <v>1</v>
      </c>
      <c r="O9" s="31">
        <v>5</v>
      </c>
      <c r="P9" s="31"/>
      <c r="Q9" s="31"/>
      <c r="R9" s="31"/>
      <c r="S9" s="31"/>
      <c r="T9" s="31">
        <v>1</v>
      </c>
      <c r="U9" s="31"/>
      <c r="V9" s="25">
        <f t="shared" si="0"/>
        <v>110</v>
      </c>
      <c r="W9" s="32">
        <f t="shared" si="1"/>
        <v>9.9999999999999978E-2</v>
      </c>
    </row>
    <row r="10" spans="1:23" x14ac:dyDescent="0.25">
      <c r="A10" s="15">
        <v>44866</v>
      </c>
      <c r="B10" s="30">
        <v>30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>
        <v>1</v>
      </c>
      <c r="P10" s="31"/>
      <c r="Q10" s="31"/>
      <c r="R10" s="31"/>
      <c r="S10" s="31"/>
      <c r="T10" s="31"/>
      <c r="U10" s="31"/>
      <c r="V10" s="25">
        <f t="shared" ref="V10:V13" si="2">SUM(B10:U10)</f>
        <v>31</v>
      </c>
      <c r="W10" s="32">
        <f t="shared" si="1"/>
        <v>3.2258064516129004E-2</v>
      </c>
    </row>
    <row r="11" spans="1:23" x14ac:dyDescent="0.25">
      <c r="A11" s="15">
        <v>44896</v>
      </c>
      <c r="B11" s="30">
        <v>31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>
        <v>1</v>
      </c>
      <c r="P11" s="31"/>
      <c r="Q11" s="31"/>
      <c r="R11" s="31"/>
      <c r="S11" s="31"/>
      <c r="T11" s="31"/>
      <c r="U11" s="31">
        <v>1</v>
      </c>
      <c r="V11" s="25">
        <f t="shared" si="2"/>
        <v>33</v>
      </c>
      <c r="W11" s="32">
        <f t="shared" si="1"/>
        <v>6.0606060606060552E-2</v>
      </c>
    </row>
    <row r="12" spans="1:23" x14ac:dyDescent="0.25">
      <c r="A12" s="15">
        <v>44927</v>
      </c>
      <c r="B12" s="30">
        <v>35</v>
      </c>
      <c r="C12" s="31"/>
      <c r="D12" s="31"/>
      <c r="E12" s="31"/>
      <c r="F12" s="31"/>
      <c r="G12" s="31"/>
      <c r="H12" s="31"/>
      <c r="I12" s="31">
        <v>1</v>
      </c>
      <c r="J12" s="31"/>
      <c r="K12" s="31"/>
      <c r="L12" s="31">
        <v>2</v>
      </c>
      <c r="M12" s="31"/>
      <c r="N12" s="31"/>
      <c r="O12" s="31">
        <v>1</v>
      </c>
      <c r="P12" s="31"/>
      <c r="Q12" s="31"/>
      <c r="R12" s="31"/>
      <c r="S12" s="31"/>
      <c r="T12" s="31"/>
      <c r="U12" s="31"/>
      <c r="V12" s="25">
        <f t="shared" si="2"/>
        <v>39</v>
      </c>
      <c r="W12" s="32">
        <f t="shared" si="1"/>
        <v>0.10256410256410253</v>
      </c>
    </row>
    <row r="13" spans="1:23" x14ac:dyDescent="0.25">
      <c r="A13" s="15">
        <v>44958</v>
      </c>
      <c r="B13" s="30">
        <v>56</v>
      </c>
      <c r="C13" s="31"/>
      <c r="D13" s="31"/>
      <c r="E13" s="31">
        <v>1</v>
      </c>
      <c r="F13" s="31">
        <v>2</v>
      </c>
      <c r="G13" s="31">
        <v>1</v>
      </c>
      <c r="H13" s="31"/>
      <c r="I13" s="31">
        <v>2</v>
      </c>
      <c r="J13" s="31"/>
      <c r="K13" s="31"/>
      <c r="L13" s="31">
        <v>4</v>
      </c>
      <c r="M13" s="31">
        <v>1</v>
      </c>
      <c r="N13" s="31">
        <v>8</v>
      </c>
      <c r="O13" s="31">
        <v>6</v>
      </c>
      <c r="P13" s="31">
        <v>2</v>
      </c>
      <c r="Q13" s="31">
        <v>1</v>
      </c>
      <c r="R13" s="31"/>
      <c r="S13" s="31"/>
      <c r="T13" s="31"/>
      <c r="U13" s="31"/>
      <c r="V13" s="25">
        <f t="shared" si="2"/>
        <v>84</v>
      </c>
      <c r="W13" s="32">
        <f t="shared" si="1"/>
        <v>0.33333333333333337</v>
      </c>
    </row>
    <row r="14" spans="1:23" x14ac:dyDescent="0.25">
      <c r="A14" s="37" t="s">
        <v>69</v>
      </c>
      <c r="B14" s="38">
        <f>SUM(B2:B13)</f>
        <v>671</v>
      </c>
      <c r="C14" s="39">
        <f>SUM(C2:C13)</f>
        <v>0</v>
      </c>
      <c r="D14" s="39">
        <f t="shared" ref="D14:U14" si="3">SUM(D2:D13)</f>
        <v>1</v>
      </c>
      <c r="E14" s="39">
        <f t="shared" si="3"/>
        <v>2</v>
      </c>
      <c r="F14" s="39">
        <f t="shared" si="3"/>
        <v>9</v>
      </c>
      <c r="G14" s="39">
        <f t="shared" si="3"/>
        <v>1</v>
      </c>
      <c r="H14" s="39">
        <f t="shared" si="3"/>
        <v>0</v>
      </c>
      <c r="I14" s="39">
        <f t="shared" si="3"/>
        <v>3</v>
      </c>
      <c r="J14" s="39">
        <f t="shared" si="3"/>
        <v>0</v>
      </c>
      <c r="K14" s="39">
        <f t="shared" si="3"/>
        <v>1</v>
      </c>
      <c r="L14" s="39">
        <f t="shared" si="3"/>
        <v>20</v>
      </c>
      <c r="M14" s="39">
        <f t="shared" si="3"/>
        <v>4</v>
      </c>
      <c r="N14" s="39">
        <f t="shared" si="3"/>
        <v>14</v>
      </c>
      <c r="O14" s="39">
        <f t="shared" si="3"/>
        <v>25</v>
      </c>
      <c r="P14" s="39">
        <f t="shared" si="3"/>
        <v>2</v>
      </c>
      <c r="Q14" s="39">
        <f t="shared" si="3"/>
        <v>14</v>
      </c>
      <c r="R14" s="39">
        <f t="shared" si="3"/>
        <v>0</v>
      </c>
      <c r="S14" s="39">
        <f t="shared" si="3"/>
        <v>4</v>
      </c>
      <c r="T14" s="39">
        <f t="shared" si="3"/>
        <v>5</v>
      </c>
      <c r="U14" s="39">
        <f t="shared" si="3"/>
        <v>2</v>
      </c>
      <c r="V14" s="35">
        <f>SUM(V2:V13)</f>
        <v>778</v>
      </c>
      <c r="W14" s="40"/>
    </row>
    <row r="15" spans="1:23" x14ac:dyDescent="0.25"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23" x14ac:dyDescent="0.25"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5">
      <c r="A17" s="41" t="s">
        <v>70</v>
      </c>
      <c r="B17" s="42">
        <f>SUM(B2:B13)</f>
        <v>671</v>
      </c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5"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30" x14ac:dyDescent="0.25">
      <c r="A19" s="11" t="s">
        <v>71</v>
      </c>
      <c r="B19" s="46">
        <f>(B14/V14-1)/1*-1</f>
        <v>0.13753213367609252</v>
      </c>
      <c r="C19" s="47"/>
      <c r="D19" s="40"/>
      <c r="E19" s="40"/>
      <c r="F19" s="40"/>
      <c r="G19" s="40"/>
      <c r="H19" s="40"/>
      <c r="I19" s="40"/>
      <c r="J19" s="40"/>
      <c r="K19" s="40"/>
    </row>
    <row r="20" spans="1:11" x14ac:dyDescent="0.25">
      <c r="A20" s="13"/>
      <c r="B20" s="47"/>
      <c r="C20" s="47"/>
      <c r="D20" s="40"/>
      <c r="E20" s="40"/>
      <c r="F20" s="40"/>
      <c r="G20" s="40"/>
      <c r="H20" s="40"/>
      <c r="I20" s="40"/>
      <c r="J20" s="40"/>
      <c r="K20" s="40"/>
    </row>
    <row r="21" spans="1:11" ht="45" x14ac:dyDescent="0.25">
      <c r="A21" s="43" t="s">
        <v>72</v>
      </c>
      <c r="B21" s="44">
        <v>0.86250000000000004</v>
      </c>
      <c r="C21" s="25"/>
      <c r="D21" s="40"/>
      <c r="E21" s="40"/>
      <c r="F21" s="40"/>
      <c r="G21" s="40"/>
      <c r="H21" s="40"/>
      <c r="I21" s="40"/>
      <c r="J21" s="40"/>
      <c r="K21" s="40"/>
    </row>
    <row r="22" spans="1:11" x14ac:dyDescent="0.25">
      <c r="A22" s="4"/>
      <c r="H22" s="40"/>
      <c r="I22" s="40"/>
      <c r="J22" s="40"/>
      <c r="K22" s="40"/>
    </row>
  </sheetData>
  <mergeCells count="2">
    <mergeCell ref="B19:C19"/>
    <mergeCell ref="B20:C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11</vt:i4>
      </vt:variant>
    </vt:vector>
  </HeadingPairs>
  <TitlesOfParts>
    <vt:vector size="15" baseType="lpstr">
      <vt:lpstr>Auditor's Notes</vt:lpstr>
      <vt:lpstr>Work Completed Apr22-Feb23</vt:lpstr>
      <vt:lpstr>CCR QA Apr22-Feb23</vt:lpstr>
      <vt:lpstr>Sup Screen QA Mar22-Feb23</vt:lpstr>
      <vt:lpstr>TMB1096400282</vt:lpstr>
      <vt:lpstr>TMB1200311545</vt:lpstr>
      <vt:lpstr>TMB1582331787</vt:lpstr>
      <vt:lpstr>TMB1754986299</vt:lpstr>
      <vt:lpstr>TMB1758615822</vt:lpstr>
      <vt:lpstr>TMB1779384282</vt:lpstr>
      <vt:lpstr>TMB1966705611</vt:lpstr>
      <vt:lpstr>TMB220062273</vt:lpstr>
      <vt:lpstr>TMB289527549</vt:lpstr>
      <vt:lpstr>TMB341884075</vt:lpstr>
      <vt:lpstr>TMB856752614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Hedblum, Danielle L. (DOC)</dc:creator>
  <cp:lastModifiedBy>Simonson, Erik (SAO)</cp:lastModifiedBy>
  <dcterms:created xsi:type="dcterms:W3CDTF">2022-05-03T14:23:17Z</dcterms:created>
  <dcterms:modified xsi:type="dcterms:W3CDTF">2024-01-19T20:58:36Z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NativeLinkConverted">
    <vt:bool>true</vt:bool>
  </op:property>
</op:Properties>
</file>